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IS" sheetId="1" r:id="rId1"/>
    <sheet name="BS" sheetId="2" r:id="rId2"/>
    <sheet name="CASHFLOW" sheetId="3" r:id="rId3"/>
    <sheet name="EQUITY" sheetId="4" r:id="rId4"/>
    <sheet name="NOTE" sheetId="5" r:id="rId5"/>
  </sheets>
  <definedNames>
    <definedName name="_xlnm.Print_Titles" localSheetId="4">'NOTE'!$1:$2</definedName>
  </definedNames>
  <calcPr fullCalcOnLoad="1"/>
</workbook>
</file>

<file path=xl/sharedStrings.xml><?xml version="1.0" encoding="utf-8"?>
<sst xmlns="http://schemas.openxmlformats.org/spreadsheetml/2006/main" count="308" uniqueCount="204">
  <si>
    <t xml:space="preserve">DPS RESOURCES BERHAD </t>
  </si>
  <si>
    <t>(Company No. 630878-X)</t>
  </si>
  <si>
    <t>CONDENSED CONSOLIDATED INCOME STATEMENT</t>
  </si>
  <si>
    <t>FOR THE SECOND QUARTER ENDED 30 JUNE 2005</t>
  </si>
  <si>
    <t>(The figures have not been audited)</t>
  </si>
  <si>
    <t>Individual Quarter</t>
  </si>
  <si>
    <t>Cumulative Quarter</t>
  </si>
  <si>
    <t>Preceding Year</t>
  </si>
  <si>
    <t>Current Year</t>
  </si>
  <si>
    <t>Corresponding</t>
  </si>
  <si>
    <t>Quarter</t>
  </si>
  <si>
    <t>To Date</t>
  </si>
  <si>
    <t>Period</t>
  </si>
  <si>
    <t>30.06.05</t>
  </si>
  <si>
    <t>30.06.04</t>
  </si>
  <si>
    <t>RM'000</t>
  </si>
  <si>
    <t>Revenue</t>
  </si>
  <si>
    <t>Cost of sales</t>
  </si>
  <si>
    <t>Gross profit</t>
  </si>
  <si>
    <t>Operating expenses</t>
  </si>
  <si>
    <t>Other operating income</t>
  </si>
  <si>
    <t>Profit from operations</t>
  </si>
  <si>
    <t>Finance cost</t>
  </si>
  <si>
    <t>Profit before tax</t>
  </si>
  <si>
    <t>Taxation</t>
  </si>
  <si>
    <t xml:space="preserve">Profit after tax </t>
  </si>
  <si>
    <t>Minority interest</t>
  </si>
  <si>
    <t>Profit for the period</t>
  </si>
  <si>
    <t>Pre-acquisition profit</t>
  </si>
  <si>
    <t>Profit for the period after pre-acquisition profit</t>
  </si>
  <si>
    <t>Basic earnings per share (sen)</t>
  </si>
  <si>
    <t>CONDENSED CONSOLIDATED  BALANCE SHEETS AS AT 30 JUNE 2005</t>
  </si>
  <si>
    <t>As At</t>
  </si>
  <si>
    <t>As At End</t>
  </si>
  <si>
    <t>Preceding</t>
  </si>
  <si>
    <t xml:space="preserve">Of Current </t>
  </si>
  <si>
    <t>Financial</t>
  </si>
  <si>
    <t>Year End</t>
  </si>
  <si>
    <t>31.12.04</t>
  </si>
  <si>
    <t>Property, plant and equipment</t>
  </si>
  <si>
    <t>Deferred expenditure</t>
  </si>
  <si>
    <t>Current assets</t>
  </si>
  <si>
    <t>Inventories</t>
  </si>
  <si>
    <t>Receivables</t>
  </si>
  <si>
    <t>Cash and cash equivalents</t>
  </si>
  <si>
    <t>Current liabilities</t>
  </si>
  <si>
    <t>Payables</t>
  </si>
  <si>
    <t>Short term borrowings</t>
  </si>
  <si>
    <t xml:space="preserve">Net current assets </t>
  </si>
  <si>
    <t>Share capital</t>
  </si>
  <si>
    <t>Reserves</t>
  </si>
  <si>
    <t>Shareholders' funds</t>
  </si>
  <si>
    <t>Deferred taxation</t>
  </si>
  <si>
    <t>Long term borrowings</t>
  </si>
  <si>
    <t>Negative goodwill on consolidation</t>
  </si>
  <si>
    <t>Net Tangible Assets per share (RM)</t>
  </si>
  <si>
    <t>CONDENSED CONSOLIDATED CASH FLOW STATEMENT</t>
  </si>
  <si>
    <t>Cumulative</t>
  </si>
  <si>
    <t>Net cash outflow from operating activities</t>
  </si>
  <si>
    <t>Net cash outflow from investing activities</t>
  </si>
  <si>
    <t>Net cash inflow from financing activities</t>
  </si>
  <si>
    <t>Net increase in cash and cash equivalents</t>
  </si>
  <si>
    <t>Cash and cash equivalents as at 1 January 2005</t>
  </si>
  <si>
    <t>*</t>
  </si>
  <si>
    <t>Cash and cash equivalents as at 30 June 2005</t>
  </si>
  <si>
    <t>Reconciliation :</t>
  </si>
  <si>
    <t>Cash and bank balances</t>
  </si>
  <si>
    <t xml:space="preserve">Bank overdrafts </t>
  </si>
  <si>
    <t>Notes :</t>
  </si>
  <si>
    <t>* Represents RM2</t>
  </si>
  <si>
    <t>CONDENSED CONSOLIDATED STATEMENT OF CHANGES IN EQUITY</t>
  </si>
  <si>
    <t xml:space="preserve">Distributable </t>
  </si>
  <si>
    <t>Share</t>
  </si>
  <si>
    <t xml:space="preserve">Retained </t>
  </si>
  <si>
    <t>Capital</t>
  </si>
  <si>
    <t>Premium</t>
  </si>
  <si>
    <t>Profit</t>
  </si>
  <si>
    <t>Total</t>
  </si>
  <si>
    <t>Balance as at 1 January 2004</t>
  </si>
  <si>
    <t>Issue of Ordinary Shares</t>
  </si>
  <si>
    <t>Acquisition of subsidiary companies</t>
  </si>
  <si>
    <t>Restricted issue</t>
  </si>
  <si>
    <t>Public issue</t>
  </si>
  <si>
    <t>Listing expenses written-off</t>
  </si>
  <si>
    <t>against share premium</t>
  </si>
  <si>
    <t>Net loss not recognised in Income Statement</t>
  </si>
  <si>
    <t>Net profit for the year</t>
  </si>
  <si>
    <t>Balance as at 31 December 2004</t>
  </si>
  <si>
    <t>Net profit for the period</t>
  </si>
  <si>
    <t>Dividends for the year ended:</t>
  </si>
  <si>
    <t>- 31.12.2004 (proposed and approved)</t>
  </si>
  <si>
    <t>Balance as at 30 June 2005</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</si>
  <si>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</si>
  <si>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</si>
  <si>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</si>
  <si>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</si>
  <si>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</si>
  <si>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</si>
  <si>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</si>
  <si>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</si>
  <si>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</si>
  <si>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</si>
  <si>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</si>
  <si>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</si>
  <si>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</si>
  <si>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</si>
  <si>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</si>
  <si>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</si>
  <si>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</si>
  <si>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</si>
  <si>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</si>
  <si>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</si>
  <si>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As previously</t>
  </si>
  <si>
    <t>Effects of</t>
  </si>
  <si>
    <t>As</t>
  </si>
  <si>
    <t>disclosed</t>
  </si>
  <si>
    <t>change</t>
  </si>
  <si>
    <t>restated</t>
  </si>
  <si>
    <t xml:space="preserve">Current </t>
  </si>
  <si>
    <t>31.03.05</t>
  </si>
  <si>
    <t>RM '000</t>
  </si>
  <si>
    <t>Malaysia</t>
  </si>
  <si>
    <t xml:space="preserve">Europe </t>
  </si>
  <si>
    <t>United States</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</si>
  <si>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</si>
  <si>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</si>
  <si>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</si>
  <si>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</si>
  <si>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</si>
  <si>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</si>
  <si>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</si>
  <si>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</si>
  <si>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</si>
  <si>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</si>
  <si>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</si>
  <si>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</si>
  <si>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</si>
  <si>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</si>
  <si>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30 June 2005 are as follows:</t>
  </si>
  <si>
    <t xml:space="preserve">As at </t>
  </si>
  <si>
    <t>Approved and contracted for</t>
  </si>
  <si>
    <t>Approved but not contracted for</t>
  </si>
  <si>
    <t>- Contracted but not provided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</si>
  <si>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</si>
  <si>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</si>
  <si>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</si>
  <si>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</si>
  <si>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</si>
  <si>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</si>
  <si>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</si>
  <si>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</si>
  <si>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</si>
  <si>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</si>
  <si>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Current tax</t>
  </si>
  <si>
    <t>Deferred tax</t>
  </si>
  <si>
    <t>B5</t>
  </si>
  <si>
    <t>Sales of Unquoted Investments and/or Properties</t>
  </si>
  <si>
    <t>B6</t>
  </si>
  <si>
    <t>Purchase or Disposal of Quoted Securities</t>
  </si>
  <si>
    <t>B7</t>
  </si>
  <si>
    <t>Corporate Proposal</t>
  </si>
  <si>
    <t>B8</t>
  </si>
  <si>
    <t>Group Borrowings and Debt Securities</t>
  </si>
  <si>
    <t>Total Group borrowings as at 30 June 2005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</si>
  <si>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</si>
  <si>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</si>
  <si>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</si>
  <si>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</si>
  <si>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</si>
  <si>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</si>
  <si>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</si>
  <si>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</si>
  <si>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</si>
  <si>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</si>
  <si>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</si>
  <si>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</si>
  <si>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basic earnings per share for the current quarter and cumulative year to date are computed as follow:</t>
  </si>
  <si>
    <t>Individual</t>
  </si>
  <si>
    <t>Profit for the period (RM'000)</t>
  </si>
  <si>
    <t>Weighted average number of ordinary</t>
  </si>
  <si>
    <t xml:space="preserve">   shares of RM0.50 each in issue ('000)</t>
  </si>
  <si>
    <t>Basic Earnings Per Share (sen)</t>
  </si>
  <si>
    <t>B13</t>
  </si>
  <si>
    <t>Utilisation of Proceeds</t>
  </si>
  <si>
    <t>Utilisation of</t>
  </si>
  <si>
    <t>Proceeds</t>
  </si>
  <si>
    <t>proceeds</t>
  </si>
  <si>
    <t>Utilisation</t>
  </si>
  <si>
    <t xml:space="preserve">as disclosed </t>
  </si>
  <si>
    <t xml:space="preserve">as at </t>
  </si>
  <si>
    <t>in Prospectus</t>
  </si>
  <si>
    <t>Prepayment of bank borrowings</t>
  </si>
  <si>
    <t>Working capital</t>
  </si>
  <si>
    <t>Capital expenditure</t>
  </si>
  <si>
    <t>Estimated listing expenses</t>
  </si>
  <si>
    <t>PART C: STATUS OF COMPLIANCE WITH CONDITIONS IMPOSED BY THE SECURITIES COMMISSION</t>
  </si>
  <si>
    <t>C1</t>
  </si>
  <si>
    <t>By order of the Board</t>
  </si>
  <si>
    <t>DPS RESOURCES BERHAD</t>
  </si>
  <si>
    <t>LIM LI FANG -MAICSA 7012923</t>
  </si>
  <si>
    <t xml:space="preserve">Company Secretary         </t>
  </si>
  <si>
    <t>MELAKA</t>
  </si>
  <si>
    <t>29-08-2005</t>
  </si>
  <si>
    <t>PART A: EXPLANATORY NOTES IN ACCORDANCE WITH FRS 134 REQUIREMENTS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</si>
</sst>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s>
  <fonts count="16">
    <font>
      <sz val="10"/>
      <name val="Arial"/>
      <family val="0"/>
    </font>
    <font>
      <sz val="10"/>
      <name val="Times New Roman"/>
      <family val="1"/>
    </font>
    <font>
      <b/>
      <sz val="8"/>
      <name val="Times New Roman"/>
      <family val="1"/>
    </font>
    <font>
      <sz val="8"/>
      <name val="Times New Roman"/>
      <family val="1"/>
    </font>
    <font>
      <b/>
      <u val="single"/>
      <sz val="8"/>
      <name val="Times New Roman"/>
      <family val="1"/>
    </font>
    <font>
      <sz val="10"/>
      <color indexed="8"/>
      <name val="Times New Roman"/>
      <family val="1"/>
    </font>
    <font>
      <sz val="10"/>
      <color indexed="10"/>
      <name val="Times New Roman"/>
      <family val="1"/>
    </font>
    <font>
      <b/>
      <sz val="10"/>
      <name val="Times New Roman"/>
      <family val="1"/>
    </font>
    <font>
      <b/>
      <u val="single"/>
      <sz val="10"/>
      <color indexed="8"/>
      <name val="Times New Roman"/>
      <family val="1"/>
    </font>
    <font>
      <b/>
      <sz val="10"/>
      <color indexed="8"/>
      <name val="Times New Roman"/>
      <family val="1"/>
    </font>
    <font>
      <b/>
      <u val="single"/>
      <sz val="10"/>
      <name val="Times New Roman"/>
      <family val="1"/>
    </font>
    <font>
      <u val="single"/>
      <sz val="8"/>
      <name val="Times New Roman"/>
      <family val="1"/>
    </font>
    <font>
      <b/>
      <i/>
      <sz val="8"/>
      <name val="Times New Roman"/>
      <family val="1"/>
    </font>
    <font>
      <b/>
      <i/>
      <sz val="10"/>
      <name val="Times New Roman"/>
      <family val="1"/>
    </font>
    <font>
      <sz val="8"/>
      <color indexed="10"/>
      <name val="Times New Roman"/>
      <family val="1"/>
    </font>
    <font>
      <b/>
      <sz val="8"/>
      <color indexed="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20">
    <xf numFmtId="0" fontId="0" fillId="0" borderId="0" xfId="0" applyAlignment="1">
      <alignment/>
    </xf>
    <xf numFmtId="0" fontId="2" fillId="0" borderId="0" xfId="20" applyFont="1" applyAlignment="1">
      <alignment/>
      <protection/>
    </xf>
    <xf numFmtId="0" fontId="3" fillId="0" borderId="0" xfId="20" applyFont="1">
      <alignment/>
      <protection/>
    </xf>
    <xf numFmtId="0" fontId="2" fillId="0" borderId="0" xfId="20" applyFont="1" applyFill="1" applyAlignment="1" quotePrefix="1">
      <alignment/>
      <protection/>
    </xf>
    <xf numFmtId="0" fontId="3" fillId="0" borderId="0" xfId="20" applyFont="1" applyAlignment="1">
      <alignment horizontal="center"/>
      <protection/>
    </xf>
    <xf numFmtId="0" fontId="2" fillId="0" borderId="0" xfId="20" applyFont="1" applyAlignment="1">
      <alignment horizontal="left"/>
      <protection/>
    </xf>
    <xf numFmtId="0" fontId="2" fillId="0" borderId="0" xfId="20" applyFont="1">
      <alignment/>
      <protection/>
    </xf>
    <xf numFmtId="164" fontId="3" fillId="0" borderId="0" xfId="15" applyNumberFormat="1" applyFont="1" applyAlignment="1">
      <alignment/>
    </xf>
    <xf numFmtId="164" fontId="3" fillId="0" borderId="0" xfId="15" applyNumberFormat="1" applyFont="1" applyAlignment="1">
      <alignment horizontal="center"/>
    </xf>
    <xf numFmtId="164" fontId="3" fillId="0" borderId="1" xfId="15" applyNumberFormat="1" applyFont="1" applyBorder="1" applyAlignment="1">
      <alignment/>
    </xf>
    <xf numFmtId="164" fontId="3" fillId="0" borderId="1" xfId="15" applyNumberFormat="1" applyFont="1" applyBorder="1" applyAlignment="1">
      <alignment horizontal="center"/>
    </xf>
    <xf numFmtId="164" fontId="3" fillId="0" borderId="0" xfId="15" applyNumberFormat="1" applyFont="1" applyFill="1" applyAlignment="1">
      <alignment horizontal="center"/>
    </xf>
    <xf numFmtId="164" fontId="3" fillId="0" borderId="2" xfId="15" applyNumberFormat="1" applyFont="1" applyBorder="1" applyAlignment="1">
      <alignment horizontal="center"/>
    </xf>
    <xf numFmtId="164" fontId="3" fillId="0" borderId="0" xfId="15" applyNumberFormat="1" applyFont="1" applyBorder="1" applyAlignment="1">
      <alignment/>
    </xf>
    <xf numFmtId="164" fontId="3" fillId="0" borderId="0" xfId="15" applyNumberFormat="1" applyFont="1" applyBorder="1" applyAlignment="1">
      <alignment horizontal="center"/>
    </xf>
    <xf numFmtId="164" fontId="3" fillId="0" borderId="0" xfId="15" applyNumberFormat="1" applyFont="1" applyFill="1" applyAlignment="1">
      <alignment/>
    </xf>
    <xf numFmtId="164" fontId="3" fillId="0" borderId="1" xfId="15" applyNumberFormat="1" applyFont="1" applyFill="1" applyBorder="1" applyAlignment="1">
      <alignment horizontal="center"/>
    </xf>
    <xf numFmtId="164" fontId="3" fillId="0" borderId="3" xfId="15" applyNumberFormat="1" applyFont="1" applyBorder="1" applyAlignment="1">
      <alignment/>
    </xf>
    <xf numFmtId="43" fontId="3" fillId="0" borderId="0" xfId="15" applyFont="1" applyFill="1" applyBorder="1" applyAlignment="1">
      <alignment/>
    </xf>
    <xf numFmtId="164" fontId="3" fillId="0" borderId="0" xfId="15" applyNumberFormat="1" applyFont="1" applyFill="1" applyBorder="1" applyAlignment="1">
      <alignment horizontal="center"/>
    </xf>
    <xf numFmtId="0" fontId="3" fillId="0" borderId="0" xfId="20" applyFont="1" applyAlignment="1">
      <alignment wrapText="1"/>
      <protection/>
    </xf>
    <xf numFmtId="43" fontId="3" fillId="0" borderId="3" xfId="15" applyNumberFormat="1" applyFont="1" applyFill="1" applyBorder="1" applyAlignment="1">
      <alignment/>
    </xf>
    <xf numFmtId="165" fontId="3" fillId="0" borderId="0" xfId="15" applyNumberFormat="1" applyFont="1" applyFill="1" applyAlignment="1">
      <alignment/>
    </xf>
    <xf numFmtId="43" fontId="3" fillId="0" borderId="3" xfId="15" applyNumberFormat="1" applyFont="1" applyFill="1" applyBorder="1" applyAlignment="1">
      <alignment horizontal="center"/>
    </xf>
    <xf numFmtId="43" fontId="3" fillId="0" borderId="3" xfId="15" applyNumberFormat="1" applyFont="1" applyBorder="1" applyAlignment="1">
      <alignment horizontal="center"/>
    </xf>
    <xf numFmtId="165" fontId="3" fillId="0" borderId="0" xfId="15" applyNumberFormat="1" applyFont="1" applyAlignment="1">
      <alignment/>
    </xf>
    <xf numFmtId="165" fontId="3" fillId="0" borderId="0" xfId="15" applyNumberFormat="1" applyFont="1" applyAlignment="1">
      <alignment horizontal="center"/>
    </xf>
    <xf numFmtId="0" fontId="3" fillId="0" borderId="0" xfId="20" applyFont="1" applyFill="1">
      <alignment/>
      <protection/>
    </xf>
    <xf numFmtId="0" fontId="3" fillId="0" borderId="0" xfId="20" applyFont="1" applyFill="1" applyAlignment="1">
      <alignment horizontal="center"/>
      <protection/>
    </xf>
    <xf numFmtId="0" fontId="2" fillId="0" borderId="0" xfId="20" applyFont="1" applyFill="1">
      <alignment/>
      <protection/>
    </xf>
    <xf numFmtId="16" fontId="3" fillId="0" borderId="0" xfId="20" applyNumberFormat="1" applyFont="1" applyFill="1" applyAlignment="1">
      <alignment horizontal="center"/>
      <protection/>
    </xf>
    <xf numFmtId="164" fontId="2" fillId="0" borderId="0" xfId="15" applyNumberFormat="1" applyFont="1" applyFill="1" applyAlignment="1">
      <alignment/>
    </xf>
    <xf numFmtId="164" fontId="3" fillId="0" borderId="0" xfId="15" applyNumberFormat="1" applyFont="1" applyFill="1" applyBorder="1" applyAlignment="1">
      <alignment/>
    </xf>
    <xf numFmtId="164" fontId="3" fillId="0" borderId="4" xfId="15" applyNumberFormat="1" applyFont="1" applyFill="1" applyBorder="1" applyAlignment="1">
      <alignment/>
    </xf>
    <xf numFmtId="164" fontId="3" fillId="0" borderId="5" xfId="15" applyNumberFormat="1" applyFont="1" applyFill="1" applyBorder="1" applyAlignment="1">
      <alignment/>
    </xf>
    <xf numFmtId="164" fontId="3" fillId="0" borderId="6" xfId="15" applyNumberFormat="1" applyFont="1" applyFill="1" applyBorder="1" applyAlignment="1">
      <alignment/>
    </xf>
    <xf numFmtId="164" fontId="2" fillId="0" borderId="0" xfId="15" applyNumberFormat="1" applyFont="1" applyFill="1" applyBorder="1" applyAlignment="1">
      <alignment/>
    </xf>
    <xf numFmtId="164" fontId="3" fillId="0" borderId="5" xfId="15" applyNumberFormat="1" applyFont="1" applyFill="1" applyBorder="1" applyAlignment="1">
      <alignment horizontal="center"/>
    </xf>
    <xf numFmtId="0" fontId="3" fillId="0" borderId="0" xfId="20" applyFont="1" applyFill="1" applyBorder="1">
      <alignment/>
      <protection/>
    </xf>
    <xf numFmtId="164" fontId="3" fillId="0" borderId="7" xfId="15" applyNumberFormat="1" applyFont="1" applyFill="1" applyBorder="1" applyAlignment="1">
      <alignment/>
    </xf>
    <xf numFmtId="164" fontId="3" fillId="0" borderId="0" xfId="20" applyNumberFormat="1" applyFont="1" applyFill="1" applyBorder="1">
      <alignment/>
      <protection/>
    </xf>
    <xf numFmtId="164" fontId="3" fillId="0" borderId="0" xfId="15" applyNumberFormat="1" applyFont="1" applyFill="1" applyAlignment="1">
      <alignment horizontal="right"/>
    </xf>
    <xf numFmtId="164" fontId="3" fillId="0" borderId="2" xfId="15" applyNumberFormat="1" applyFont="1" applyFill="1" applyBorder="1" applyAlignment="1">
      <alignment/>
    </xf>
    <xf numFmtId="0" fontId="3" fillId="0" borderId="0" xfId="20" applyFont="1" applyFill="1" applyAlignment="1">
      <alignment horizontal="right"/>
      <protection/>
    </xf>
    <xf numFmtId="164" fontId="2" fillId="0" borderId="0" xfId="20" applyNumberFormat="1" applyFont="1" applyFill="1">
      <alignment/>
      <protection/>
    </xf>
    <xf numFmtId="0" fontId="2" fillId="0" borderId="0" xfId="20" applyFont="1" applyFill="1" applyAlignment="1">
      <alignment horizontal="left"/>
      <protection/>
    </xf>
    <xf numFmtId="43" fontId="2" fillId="0" borderId="8" xfId="15" applyNumberFormat="1" applyFont="1" applyFill="1" applyBorder="1" applyAlignment="1">
      <alignment/>
    </xf>
    <xf numFmtId="0" fontId="2" fillId="0" borderId="0" xfId="20" applyFont="1" applyFill="1" applyAlignment="1">
      <alignment/>
      <protection/>
    </xf>
    <xf numFmtId="15" fontId="3" fillId="0" borderId="0" xfId="20" applyNumberFormat="1" applyFont="1" applyAlignment="1">
      <alignment horizontal="center"/>
      <protection/>
    </xf>
    <xf numFmtId="164" fontId="3" fillId="0" borderId="1" xfId="15" applyNumberFormat="1" applyFont="1" applyFill="1" applyBorder="1" applyAlignment="1">
      <alignment/>
    </xf>
    <xf numFmtId="164" fontId="3" fillId="0" borderId="0" xfId="15" applyNumberFormat="1" applyFont="1" applyFill="1" applyBorder="1" applyAlignment="1">
      <alignment horizontal="right"/>
    </xf>
    <xf numFmtId="40" fontId="3" fillId="0" borderId="0" xfId="15" applyNumberFormat="1" applyFont="1" applyFill="1" applyBorder="1" applyAlignment="1">
      <alignment/>
    </xf>
    <xf numFmtId="0" fontId="4" fillId="0" borderId="0" xfId="20" applyFont="1">
      <alignment/>
      <protection/>
    </xf>
    <xf numFmtId="38" fontId="3" fillId="0" borderId="0" xfId="15" applyNumberFormat="1" applyFont="1" applyFill="1" applyBorder="1" applyAlignment="1">
      <alignment/>
    </xf>
    <xf numFmtId="37" fontId="3" fillId="0" borderId="0" xfId="15" applyNumberFormat="1" applyFont="1" applyFill="1" applyBorder="1" applyAlignment="1">
      <alignment/>
    </xf>
    <xf numFmtId="37" fontId="3" fillId="0" borderId="7" xfId="15" applyNumberFormat="1" applyFont="1" applyFill="1" applyBorder="1" applyAlignment="1">
      <alignment/>
    </xf>
    <xf numFmtId="164" fontId="2" fillId="0" borderId="0" xfId="15" applyNumberFormat="1" applyFont="1" applyAlignment="1">
      <alignment horizontal="right"/>
    </xf>
    <xf numFmtId="164" fontId="2" fillId="0" borderId="0" xfId="15" applyNumberFormat="1" applyFont="1" applyAlignment="1">
      <alignment/>
    </xf>
    <xf numFmtId="164" fontId="3" fillId="0" borderId="9" xfId="15" applyNumberFormat="1" applyFont="1" applyBorder="1" applyAlignment="1">
      <alignment/>
    </xf>
    <xf numFmtId="164" fontId="3" fillId="0" borderId="2" xfId="15" applyNumberFormat="1" applyFont="1" applyBorder="1" applyAlignment="1">
      <alignment/>
    </xf>
    <xf numFmtId="164" fontId="3" fillId="0" borderId="10" xfId="15" applyNumberFormat="1" applyFont="1" applyBorder="1" applyAlignment="1">
      <alignment horizontal="right"/>
    </xf>
    <xf numFmtId="164" fontId="3" fillId="0" borderId="11" xfId="15" applyNumberFormat="1" applyFont="1" applyBorder="1" applyAlignment="1">
      <alignment/>
    </xf>
    <xf numFmtId="164" fontId="3" fillId="0" borderId="12" xfId="15" applyNumberFormat="1" applyFont="1" applyBorder="1" applyAlignment="1">
      <alignment horizontal="right"/>
    </xf>
    <xf numFmtId="164" fontId="3" fillId="0" borderId="13" xfId="15" applyNumberFormat="1" applyFont="1" applyBorder="1" applyAlignment="1">
      <alignment/>
    </xf>
    <xf numFmtId="164" fontId="3" fillId="0" borderId="14" xfId="15" applyNumberFormat="1" applyFont="1" applyBorder="1" applyAlignment="1">
      <alignment horizontal="right"/>
    </xf>
    <xf numFmtId="164" fontId="3" fillId="0" borderId="0" xfId="15" applyNumberFormat="1" applyFont="1" applyAlignment="1">
      <alignment horizontal="right"/>
    </xf>
    <xf numFmtId="164" fontId="3" fillId="0" borderId="0" xfId="15" applyNumberFormat="1" applyFont="1" applyBorder="1" applyAlignment="1">
      <alignment horizontal="right"/>
    </xf>
    <xf numFmtId="0" fontId="2" fillId="0" borderId="0" xfId="20" applyFont="1" quotePrefix="1">
      <alignment/>
      <protection/>
    </xf>
    <xf numFmtId="164" fontId="2" fillId="0" borderId="7" xfId="15" applyNumberFormat="1" applyFont="1" applyBorder="1" applyAlignment="1">
      <alignment/>
    </xf>
    <xf numFmtId="0" fontId="3" fillId="0" borderId="0" xfId="20" applyFont="1" applyBorder="1">
      <alignment/>
      <protection/>
    </xf>
    <xf numFmtId="0" fontId="2" fillId="0" borderId="0" xfId="20" applyFont="1" applyAlignment="1" quotePrefix="1">
      <alignment horizontal="left"/>
      <protection/>
    </xf>
    <xf numFmtId="0" fontId="1" fillId="0" borderId="0" xfId="20" applyFont="1" applyFill="1">
      <alignment/>
      <protection/>
    </xf>
    <xf numFmtId="0" fontId="1" fillId="0" borderId="0" xfId="20" applyFont="1">
      <alignment/>
      <protection/>
    </xf>
    <xf numFmtId="0" fontId="3" fillId="0" borderId="0" xfId="19" applyFont="1" applyFill="1">
      <alignment/>
      <protection/>
    </xf>
    <xf numFmtId="0" fontId="3" fillId="0" borderId="0" xfId="19" applyFont="1" applyFill="1" applyAlignment="1">
      <alignment horizontal="center"/>
      <protection/>
    </xf>
    <xf numFmtId="0" fontId="3" fillId="0" borderId="0" xfId="19" applyFont="1" applyFill="1" applyBorder="1" applyAlignment="1">
      <alignment horizontal="center"/>
      <protection/>
    </xf>
    <xf numFmtId="0" fontId="3" fillId="0" borderId="0" xfId="19" applyFont="1" applyFill="1" applyBorder="1">
      <alignment/>
      <protection/>
    </xf>
    <xf numFmtId="0" fontId="11" fillId="0" borderId="0" xfId="19" applyFont="1" applyFill="1" applyBorder="1" applyAlignment="1">
      <alignment horizontal="center"/>
      <protection/>
    </xf>
    <xf numFmtId="0" fontId="3" fillId="0" borderId="0" xfId="20" applyFont="1" applyBorder="1" applyAlignment="1">
      <alignment horizontal="center"/>
      <protection/>
    </xf>
    <xf numFmtId="0" fontId="12" fillId="0" borderId="0" xfId="19" applyFont="1" applyFill="1" applyBorder="1" applyAlignment="1">
      <alignment horizontal="center"/>
      <protection/>
    </xf>
    <xf numFmtId="0" fontId="1" fillId="0" borderId="0" xfId="20" applyFont="1" applyFill="1" applyAlignment="1">
      <alignment horizontal="center"/>
      <protection/>
    </xf>
    <xf numFmtId="0" fontId="1" fillId="0" borderId="0" xfId="19" applyFont="1" applyFill="1" applyBorder="1">
      <alignment/>
      <protection/>
    </xf>
    <xf numFmtId="41" fontId="1" fillId="0" borderId="0" xfId="21" applyNumberFormat="1" applyFont="1" applyFill="1" applyBorder="1" applyAlignment="1">
      <alignment horizontal="right"/>
    </xf>
    <xf numFmtId="41" fontId="1" fillId="0" borderId="0" xfId="21" applyNumberFormat="1" applyFont="1" applyFill="1" applyAlignment="1">
      <alignment/>
    </xf>
    <xf numFmtId="41" fontId="3" fillId="0" borderId="0" xfId="20" applyNumberFormat="1" applyFont="1" applyFill="1">
      <alignment/>
      <protection/>
    </xf>
    <xf numFmtId="41" fontId="1" fillId="0" borderId="7" xfId="20" applyNumberFormat="1" applyFont="1" applyFill="1" applyBorder="1">
      <alignment/>
      <protection/>
    </xf>
    <xf numFmtId="41" fontId="1" fillId="0" borderId="0" xfId="20" applyNumberFormat="1" applyFont="1" applyFill="1" applyBorder="1" applyAlignment="1">
      <alignment horizontal="center"/>
      <protection/>
    </xf>
    <xf numFmtId="41" fontId="3" fillId="0" borderId="0" xfId="19" applyNumberFormat="1" applyFont="1" applyFill="1" applyBorder="1" applyAlignment="1">
      <alignment horizontal="center"/>
      <protection/>
    </xf>
    <xf numFmtId="164" fontId="3" fillId="0" borderId="0" xfId="20" applyNumberFormat="1" applyFont="1">
      <alignment/>
      <protection/>
    </xf>
    <xf numFmtId="41" fontId="1" fillId="0" borderId="0" xfId="20" applyNumberFormat="1" applyFont="1" applyFill="1">
      <alignment/>
      <protection/>
    </xf>
    <xf numFmtId="0" fontId="3" fillId="0" borderId="0" xfId="20" applyFont="1" applyFill="1" quotePrefix="1">
      <alignment/>
      <protection/>
    </xf>
    <xf numFmtId="0" fontId="10" fillId="0" borderId="0" xfId="20" applyFont="1" applyFill="1">
      <alignment/>
      <protection/>
    </xf>
    <xf numFmtId="0" fontId="13" fillId="0" borderId="0" xfId="20" applyFont="1" applyFill="1">
      <alignment/>
      <protection/>
    </xf>
    <xf numFmtId="41" fontId="6" fillId="0" borderId="0" xfId="20" applyNumberFormat="1" applyFont="1" applyFill="1">
      <alignment/>
      <protection/>
    </xf>
    <xf numFmtId="41" fontId="1" fillId="0" borderId="0" xfId="20" applyNumberFormat="1" applyFont="1" applyFill="1" applyBorder="1">
      <alignment/>
      <protection/>
    </xf>
    <xf numFmtId="41" fontId="6" fillId="0" borderId="0" xfId="20" applyNumberFormat="1" applyFont="1" applyFill="1" applyBorder="1">
      <alignment/>
      <protection/>
    </xf>
    <xf numFmtId="164" fontId="1" fillId="0" borderId="7" xfId="15" applyNumberFormat="1" applyFont="1" applyFill="1" applyBorder="1" applyAlignment="1">
      <alignment horizontal="center"/>
    </xf>
    <xf numFmtId="0" fontId="14" fillId="0" borderId="0" xfId="20" applyFont="1" applyFill="1">
      <alignment/>
      <protection/>
    </xf>
    <xf numFmtId="41" fontId="3" fillId="0" borderId="0" xfId="20" applyNumberFormat="1" applyFont="1" applyFill="1" applyBorder="1">
      <alignment/>
      <protection/>
    </xf>
    <xf numFmtId="0" fontId="7" fillId="0" borderId="0" xfId="20" applyFont="1" applyFill="1">
      <alignment/>
      <protection/>
    </xf>
    <xf numFmtId="0" fontId="1" fillId="0" borderId="0" xfId="20" applyFont="1" applyAlignment="1">
      <alignment horizontal="center"/>
      <protection/>
    </xf>
    <xf numFmtId="166" fontId="3" fillId="0" borderId="0" xfId="20" applyNumberFormat="1" applyFont="1" applyFill="1" applyBorder="1" applyAlignment="1">
      <alignment horizontal="center"/>
      <protection/>
    </xf>
    <xf numFmtId="41" fontId="3" fillId="0" borderId="0" xfId="20" applyNumberFormat="1" applyFont="1" applyFill="1" applyAlignment="1">
      <alignment horizontal="center"/>
      <protection/>
    </xf>
    <xf numFmtId="0" fontId="14" fillId="0" borderId="0" xfId="20" applyFont="1">
      <alignment/>
      <protection/>
    </xf>
    <xf numFmtId="0" fontId="7" fillId="0" borderId="0" xfId="20" applyFont="1">
      <alignment/>
      <protection/>
    </xf>
    <xf numFmtId="15" fontId="1" fillId="0" borderId="0" xfId="20" applyNumberFormat="1" applyFont="1" applyAlignment="1">
      <alignment horizontal="center"/>
      <protection/>
    </xf>
    <xf numFmtId="15" fontId="14" fillId="0" borderId="0" xfId="20" applyNumberFormat="1" applyFont="1" applyAlignment="1" quotePrefix="1">
      <alignment horizontal="center"/>
      <protection/>
    </xf>
    <xf numFmtId="15" fontId="3" fillId="0" borderId="0" xfId="20" applyNumberFormat="1" applyFont="1" applyFill="1" applyAlignment="1" quotePrefix="1">
      <alignment horizontal="center"/>
      <protection/>
    </xf>
    <xf numFmtId="164" fontId="1" fillId="0" borderId="3" xfId="15" applyNumberFormat="1" applyFont="1" applyBorder="1" applyAlignment="1">
      <alignment/>
    </xf>
    <xf numFmtId="41" fontId="1" fillId="0" borderId="0" xfId="20" applyNumberFormat="1" applyFont="1">
      <alignment/>
      <protection/>
    </xf>
    <xf numFmtId="166" fontId="1" fillId="0" borderId="0" xfId="20" applyNumberFormat="1" applyFont="1" applyBorder="1" applyAlignment="1">
      <alignment horizontal="center"/>
      <protection/>
    </xf>
    <xf numFmtId="41" fontId="1" fillId="0" borderId="0" xfId="20" applyNumberFormat="1" applyFont="1" applyAlignment="1">
      <alignment horizontal="center"/>
      <protection/>
    </xf>
    <xf numFmtId="43" fontId="1" fillId="0" borderId="3" xfId="15" applyFont="1" applyBorder="1" applyAlignment="1">
      <alignment/>
    </xf>
    <xf numFmtId="41" fontId="3" fillId="0" borderId="0" xfId="20" applyNumberFormat="1" applyFont="1" applyAlignment="1">
      <alignment horizontal="center"/>
      <protection/>
    </xf>
    <xf numFmtId="41" fontId="3" fillId="0" borderId="0" xfId="20" applyNumberFormat="1" applyFont="1">
      <alignment/>
      <protection/>
    </xf>
    <xf numFmtId="41" fontId="1" fillId="0" borderId="7" xfId="20" applyNumberFormat="1" applyFont="1" applyBorder="1">
      <alignment/>
      <protection/>
    </xf>
    <xf numFmtId="0" fontId="15" fillId="0" borderId="0" xfId="20" applyFont="1" applyAlignment="1">
      <alignment horizontal="left"/>
      <protection/>
    </xf>
    <xf numFmtId="0" fontId="14" fillId="0" borderId="0" xfId="20" applyFont="1" applyAlignment="1">
      <alignment horizontal="center"/>
      <protection/>
    </xf>
    <xf numFmtId="0" fontId="3" fillId="0" borderId="0" xfId="20" applyFont="1" applyAlignment="1">
      <alignment horizontal="center"/>
      <protection/>
    </xf>
    <xf numFmtId="0" fontId="3" fillId="0" borderId="0" xfId="19" applyFont="1" applyFill="1" applyBorder="1" applyAlignment="1">
      <alignment horizontal="center"/>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0</xdr:row>
      <xdr:rowOff>0</xdr:rowOff>
    </xdr:to>
    <xdr:sp>
      <xdr:nvSpPr>
        <xdr:cNvPr id="1" name="TextBox 1"/>
        <xdr:cNvSpPr txBox="1">
          <a:spLocks noChangeArrowheads="1"/>
        </xdr:cNvSpPr>
      </xdr:nvSpPr>
      <xdr:spPr>
        <a:xfrm>
          <a:off x="0" y="0"/>
          <a:ext cx="64770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10</xdr:col>
      <xdr:colOff>0</xdr:colOff>
      <xdr:row>0</xdr:row>
      <xdr:rowOff>0</xdr:rowOff>
    </xdr:to>
    <xdr:sp>
      <xdr:nvSpPr>
        <xdr:cNvPr id="2" name="TextBox 2"/>
        <xdr:cNvSpPr txBox="1">
          <a:spLocks noChangeArrowheads="1"/>
        </xdr:cNvSpPr>
      </xdr:nvSpPr>
      <xdr:spPr>
        <a:xfrm>
          <a:off x="0" y="0"/>
          <a:ext cx="647700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10</xdr:col>
      <xdr:colOff>0</xdr:colOff>
      <xdr:row>0</xdr:row>
      <xdr:rowOff>0</xdr:rowOff>
    </xdr:to>
    <xdr:sp>
      <xdr:nvSpPr>
        <xdr:cNvPr id="3" name="TextBox 3"/>
        <xdr:cNvSpPr txBox="1">
          <a:spLocks noChangeArrowheads="1"/>
        </xdr:cNvSpPr>
      </xdr:nvSpPr>
      <xdr:spPr>
        <a:xfrm>
          <a:off x="0" y="0"/>
          <a:ext cx="64770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4" name="TextBox 4"/>
        <xdr:cNvSpPr txBox="1">
          <a:spLocks noChangeArrowheads="1"/>
        </xdr:cNvSpPr>
      </xdr:nvSpPr>
      <xdr:spPr>
        <a:xfrm>
          <a:off x="9525" y="0"/>
          <a:ext cx="55245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5" name="TextBox 5"/>
        <xdr:cNvSpPr txBox="1">
          <a:spLocks noChangeArrowheads="1"/>
        </xdr:cNvSpPr>
      </xdr:nvSpPr>
      <xdr:spPr>
        <a:xfrm>
          <a:off x="30194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6" name="TextBox 6"/>
        <xdr:cNvSpPr txBox="1">
          <a:spLocks noChangeArrowheads="1"/>
        </xdr:cNvSpPr>
      </xdr:nvSpPr>
      <xdr:spPr>
        <a:xfrm>
          <a:off x="9525" y="0"/>
          <a:ext cx="5734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7" name="TextBox 7"/>
        <xdr:cNvSpPr txBox="1">
          <a:spLocks noChangeArrowheads="1"/>
        </xdr:cNvSpPr>
      </xdr:nvSpPr>
      <xdr:spPr>
        <a:xfrm>
          <a:off x="38100" y="0"/>
          <a:ext cx="54864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8" name="TextBox 8"/>
        <xdr:cNvSpPr txBox="1">
          <a:spLocks noChangeArrowheads="1"/>
        </xdr:cNvSpPr>
      </xdr:nvSpPr>
      <xdr:spPr>
        <a:xfrm>
          <a:off x="38100" y="0"/>
          <a:ext cx="541972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9" name="TextBox 9"/>
        <xdr:cNvSpPr txBox="1">
          <a:spLocks noChangeArrowheads="1"/>
        </xdr:cNvSpPr>
      </xdr:nvSpPr>
      <xdr:spPr>
        <a:xfrm>
          <a:off x="0" y="0"/>
          <a:ext cx="546735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0" name="TextBox 10"/>
        <xdr:cNvSpPr txBox="1">
          <a:spLocks noChangeArrowheads="1"/>
        </xdr:cNvSpPr>
      </xdr:nvSpPr>
      <xdr:spPr>
        <a:xfrm>
          <a:off x="9525" y="0"/>
          <a:ext cx="545782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46</xdr:row>
      <xdr:rowOff>0</xdr:rowOff>
    </xdr:from>
    <xdr:to>
      <xdr:col>7</xdr:col>
      <xdr:colOff>600075</xdr:colOff>
      <xdr:row>46</xdr:row>
      <xdr:rowOff>0</xdr:rowOff>
    </xdr:to>
    <xdr:sp>
      <xdr:nvSpPr>
        <xdr:cNvPr id="11" name="TextBox 11"/>
        <xdr:cNvSpPr txBox="1">
          <a:spLocks noChangeArrowheads="1"/>
        </xdr:cNvSpPr>
      </xdr:nvSpPr>
      <xdr:spPr>
        <a:xfrm>
          <a:off x="9525" y="6648450"/>
          <a:ext cx="55245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46</xdr:row>
      <xdr:rowOff>0</xdr:rowOff>
    </xdr:from>
    <xdr:ext cx="76200" cy="228600"/>
    <xdr:sp>
      <xdr:nvSpPr>
        <xdr:cNvPr id="12" name="TextBox 12"/>
        <xdr:cNvSpPr txBox="1">
          <a:spLocks noChangeArrowheads="1"/>
        </xdr:cNvSpPr>
      </xdr:nvSpPr>
      <xdr:spPr>
        <a:xfrm>
          <a:off x="2533650" y="66484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46</xdr:row>
      <xdr:rowOff>0</xdr:rowOff>
    </xdr:from>
    <xdr:to>
      <xdr:col>7</xdr:col>
      <xdr:colOff>809625</xdr:colOff>
      <xdr:row>46</xdr:row>
      <xdr:rowOff>0</xdr:rowOff>
    </xdr:to>
    <xdr:sp>
      <xdr:nvSpPr>
        <xdr:cNvPr id="13" name="TextBox 13"/>
        <xdr:cNvSpPr txBox="1">
          <a:spLocks noChangeArrowheads="1"/>
        </xdr:cNvSpPr>
      </xdr:nvSpPr>
      <xdr:spPr>
        <a:xfrm>
          <a:off x="9525" y="6648450"/>
          <a:ext cx="5734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46</xdr:row>
      <xdr:rowOff>0</xdr:rowOff>
    </xdr:from>
    <xdr:to>
      <xdr:col>7</xdr:col>
      <xdr:colOff>590550</xdr:colOff>
      <xdr:row>46</xdr:row>
      <xdr:rowOff>0</xdr:rowOff>
    </xdr:to>
    <xdr:sp>
      <xdr:nvSpPr>
        <xdr:cNvPr id="14" name="TextBox 14"/>
        <xdr:cNvSpPr txBox="1">
          <a:spLocks noChangeArrowheads="1"/>
        </xdr:cNvSpPr>
      </xdr:nvSpPr>
      <xdr:spPr>
        <a:xfrm>
          <a:off x="38100" y="6648450"/>
          <a:ext cx="54864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47</xdr:row>
      <xdr:rowOff>0</xdr:rowOff>
    </xdr:from>
    <xdr:to>
      <xdr:col>7</xdr:col>
      <xdr:colOff>523875</xdr:colOff>
      <xdr:row>47</xdr:row>
      <xdr:rowOff>0</xdr:rowOff>
    </xdr:to>
    <xdr:sp>
      <xdr:nvSpPr>
        <xdr:cNvPr id="15" name="TextBox 15"/>
        <xdr:cNvSpPr txBox="1">
          <a:spLocks noChangeArrowheads="1"/>
        </xdr:cNvSpPr>
      </xdr:nvSpPr>
      <xdr:spPr>
        <a:xfrm>
          <a:off x="38100" y="6810375"/>
          <a:ext cx="5419725"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Statements for the current quarter and cumulative quarter ended        
31 March 2005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47</xdr:row>
      <xdr:rowOff>0</xdr:rowOff>
    </xdr:from>
    <xdr:to>
      <xdr:col>7</xdr:col>
      <xdr:colOff>533400</xdr:colOff>
      <xdr:row>47</xdr:row>
      <xdr:rowOff>0</xdr:rowOff>
    </xdr:to>
    <xdr:sp>
      <xdr:nvSpPr>
        <xdr:cNvPr id="16" name="TextBox 16"/>
        <xdr:cNvSpPr txBox="1">
          <a:spLocks noChangeArrowheads="1"/>
        </xdr:cNvSpPr>
      </xdr:nvSpPr>
      <xdr:spPr>
        <a:xfrm>
          <a:off x="0" y="6810375"/>
          <a:ext cx="546735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47</xdr:row>
      <xdr:rowOff>28575</xdr:rowOff>
    </xdr:from>
    <xdr:to>
      <xdr:col>7</xdr:col>
      <xdr:colOff>533400</xdr:colOff>
      <xdr:row>50</xdr:row>
      <xdr:rowOff>152400</xdr:rowOff>
    </xdr:to>
    <xdr:sp>
      <xdr:nvSpPr>
        <xdr:cNvPr id="17" name="TextBox 17"/>
        <xdr:cNvSpPr txBox="1">
          <a:spLocks noChangeArrowheads="1"/>
        </xdr:cNvSpPr>
      </xdr:nvSpPr>
      <xdr:spPr>
        <a:xfrm>
          <a:off x="9525" y="6838950"/>
          <a:ext cx="5457825" cy="6096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Annual Financial Statements for the year ended 31 December 2004 and the accompanying explanatory notes attached to the interim financial statements.</a:t>
          </a:r>
        </a:p>
      </xdr:txBody>
    </xdr:sp>
    <xdr:clientData/>
  </xdr:twoCellAnchor>
  <xdr:oneCellAnchor>
    <xdr:from>
      <xdr:col>1</xdr:col>
      <xdr:colOff>352425</xdr:colOff>
      <xdr:row>52</xdr:row>
      <xdr:rowOff>0</xdr:rowOff>
    </xdr:from>
    <xdr:ext cx="76200" cy="228600"/>
    <xdr:sp>
      <xdr:nvSpPr>
        <xdr:cNvPr id="18" name="TextBox 18"/>
        <xdr:cNvSpPr txBox="1">
          <a:spLocks noChangeArrowheads="1"/>
        </xdr:cNvSpPr>
      </xdr:nvSpPr>
      <xdr:spPr>
        <a:xfrm>
          <a:off x="2533650" y="76200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52</xdr:row>
      <xdr:rowOff>47625</xdr:rowOff>
    </xdr:from>
    <xdr:to>
      <xdr:col>7</xdr:col>
      <xdr:colOff>552450</xdr:colOff>
      <xdr:row>56</xdr:row>
      <xdr:rowOff>9525</xdr:rowOff>
    </xdr:to>
    <xdr:sp>
      <xdr:nvSpPr>
        <xdr:cNvPr id="19" name="TextBox 19"/>
        <xdr:cNvSpPr txBox="1">
          <a:spLocks noChangeArrowheads="1"/>
        </xdr:cNvSpPr>
      </xdr:nvSpPr>
      <xdr:spPr>
        <a:xfrm>
          <a:off x="19050" y="7667625"/>
          <a:ext cx="5467350" cy="609600"/>
        </a:xfrm>
        <a:prstGeom prst="rect">
          <a:avLst/>
        </a:prstGeom>
        <a:solidFill>
          <a:srgbClr val="FFFFFF"/>
        </a:solidFill>
        <a:ln w="9525" cmpd="sng">
          <a:noFill/>
        </a:ln>
      </xdr:spPr>
      <xdr:txBody>
        <a:bodyPr vertOverflow="clip" wrap="square"/>
        <a:p>
          <a:pPr algn="just">
            <a:defRPr/>
          </a:pPr>
          <a:r>
            <a:rPr lang="en-US" cap="none" sz="1000" b="0" i="0" u="none" baseline="0"/>
            <a:t>The audited Income Statement for the year ended 31 December 2004 has been prepared on the basis on consolidating Group results since 1 January 2004 and adjusting for pre-acquisition reserves when the acquisitions of subsidiary companies were completed on 31 May 2004. </a:t>
          </a:r>
        </a:p>
      </xdr:txBody>
    </xdr:sp>
    <xdr:clientData/>
  </xdr:twoCellAnchor>
  <xdr:twoCellAnchor>
    <xdr:from>
      <xdr:col>0</xdr:col>
      <xdr:colOff>28575</xdr:colOff>
      <xdr:row>58</xdr:row>
      <xdr:rowOff>0</xdr:rowOff>
    </xdr:from>
    <xdr:to>
      <xdr:col>7</xdr:col>
      <xdr:colOff>561975</xdr:colOff>
      <xdr:row>58</xdr:row>
      <xdr:rowOff>0</xdr:rowOff>
    </xdr:to>
    <xdr:sp>
      <xdr:nvSpPr>
        <xdr:cNvPr id="20" name="TextBox 20"/>
        <xdr:cNvSpPr txBox="1">
          <a:spLocks noChangeArrowheads="1"/>
        </xdr:cNvSpPr>
      </xdr:nvSpPr>
      <xdr:spPr>
        <a:xfrm>
          <a:off x="28575" y="8591550"/>
          <a:ext cx="546735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preceding year as this is the fourth quarterly report to Bursa Malaysia Securities Berhad with no corresponding quarter.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3</xdr:col>
      <xdr:colOff>828675</xdr:colOff>
      <xdr:row>43</xdr:row>
      <xdr:rowOff>0</xdr:rowOff>
    </xdr:to>
    <xdr:sp>
      <xdr:nvSpPr>
        <xdr:cNvPr id="1" name="TextBox 1"/>
        <xdr:cNvSpPr txBox="1">
          <a:spLocks noChangeArrowheads="1"/>
        </xdr:cNvSpPr>
      </xdr:nvSpPr>
      <xdr:spPr>
        <a:xfrm>
          <a:off x="9525" y="6229350"/>
          <a:ext cx="559117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43</xdr:row>
      <xdr:rowOff>0</xdr:rowOff>
    </xdr:from>
    <xdr:ext cx="76200" cy="228600"/>
    <xdr:sp>
      <xdr:nvSpPr>
        <xdr:cNvPr id="2" name="TextBox 2"/>
        <xdr:cNvSpPr txBox="1">
          <a:spLocks noChangeArrowheads="1"/>
        </xdr:cNvSpPr>
      </xdr:nvSpPr>
      <xdr:spPr>
        <a:xfrm>
          <a:off x="4171950" y="62293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43</xdr:row>
      <xdr:rowOff>0</xdr:rowOff>
    </xdr:from>
    <xdr:to>
      <xdr:col>3</xdr:col>
      <xdr:colOff>828675</xdr:colOff>
      <xdr:row>43</xdr:row>
      <xdr:rowOff>0</xdr:rowOff>
    </xdr:to>
    <xdr:sp>
      <xdr:nvSpPr>
        <xdr:cNvPr id="3" name="TextBox 3"/>
        <xdr:cNvSpPr txBox="1">
          <a:spLocks noChangeArrowheads="1"/>
        </xdr:cNvSpPr>
      </xdr:nvSpPr>
      <xdr:spPr>
        <a:xfrm>
          <a:off x="9525" y="6229350"/>
          <a:ext cx="55911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43</xdr:row>
      <xdr:rowOff>0</xdr:rowOff>
    </xdr:from>
    <xdr:to>
      <xdr:col>3</xdr:col>
      <xdr:colOff>819150</xdr:colOff>
      <xdr:row>43</xdr:row>
      <xdr:rowOff>0</xdr:rowOff>
    </xdr:to>
    <xdr:sp>
      <xdr:nvSpPr>
        <xdr:cNvPr id="4" name="TextBox 4"/>
        <xdr:cNvSpPr txBox="1">
          <a:spLocks noChangeArrowheads="1"/>
        </xdr:cNvSpPr>
      </xdr:nvSpPr>
      <xdr:spPr>
        <a:xfrm>
          <a:off x="38100" y="6229350"/>
          <a:ext cx="55530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44</xdr:row>
      <xdr:rowOff>0</xdr:rowOff>
    </xdr:from>
    <xdr:to>
      <xdr:col>3</xdr:col>
      <xdr:colOff>742950</xdr:colOff>
      <xdr:row>44</xdr:row>
      <xdr:rowOff>0</xdr:rowOff>
    </xdr:to>
    <xdr:sp>
      <xdr:nvSpPr>
        <xdr:cNvPr id="5" name="TextBox 5"/>
        <xdr:cNvSpPr txBox="1">
          <a:spLocks noChangeArrowheads="1"/>
        </xdr:cNvSpPr>
      </xdr:nvSpPr>
      <xdr:spPr>
        <a:xfrm>
          <a:off x="38100" y="6391275"/>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44</xdr:row>
      <xdr:rowOff>0</xdr:rowOff>
    </xdr:from>
    <xdr:to>
      <xdr:col>3</xdr:col>
      <xdr:colOff>790575</xdr:colOff>
      <xdr:row>44</xdr:row>
      <xdr:rowOff>0</xdr:rowOff>
    </xdr:to>
    <xdr:sp>
      <xdr:nvSpPr>
        <xdr:cNvPr id="6" name="TextBox 6"/>
        <xdr:cNvSpPr txBox="1">
          <a:spLocks noChangeArrowheads="1"/>
        </xdr:cNvSpPr>
      </xdr:nvSpPr>
      <xdr:spPr>
        <a:xfrm>
          <a:off x="0" y="6391275"/>
          <a:ext cx="556260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March 2004 was prepared at company level. No consolidated financial statements were prepared then as the Company had yet to commence operations.</a:t>
          </a:r>
        </a:p>
      </xdr:txBody>
    </xdr:sp>
    <xdr:clientData/>
  </xdr:twoCellAnchor>
  <xdr:twoCellAnchor>
    <xdr:from>
      <xdr:col>0</xdr:col>
      <xdr:colOff>0</xdr:colOff>
      <xdr:row>44</xdr:row>
      <xdr:rowOff>9525</xdr:rowOff>
    </xdr:from>
    <xdr:to>
      <xdr:col>3</xdr:col>
      <xdr:colOff>781050</xdr:colOff>
      <xdr:row>47</xdr:row>
      <xdr:rowOff>152400</xdr:rowOff>
    </xdr:to>
    <xdr:sp>
      <xdr:nvSpPr>
        <xdr:cNvPr id="7" name="TextBox 7"/>
        <xdr:cNvSpPr txBox="1">
          <a:spLocks noChangeArrowheads="1"/>
        </xdr:cNvSpPr>
      </xdr:nvSpPr>
      <xdr:spPr>
        <a:xfrm>
          <a:off x="0" y="6400800"/>
          <a:ext cx="5553075" cy="6286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Annual Financial Statements for the year ended 31 December 2004 and the accompanying explanatory notes attached to the interim financial statements.</a:t>
          </a:r>
        </a:p>
      </xdr:txBody>
    </xdr:sp>
    <xdr:clientData/>
  </xdr:twoCellAnchor>
  <xdr:twoCellAnchor>
    <xdr:from>
      <xdr:col>0</xdr:col>
      <xdr:colOff>0</xdr:colOff>
      <xdr:row>49</xdr:row>
      <xdr:rowOff>0</xdr:rowOff>
    </xdr:from>
    <xdr:to>
      <xdr:col>3</xdr:col>
      <xdr:colOff>790575</xdr:colOff>
      <xdr:row>49</xdr:row>
      <xdr:rowOff>0</xdr:rowOff>
    </xdr:to>
    <xdr:sp>
      <xdr:nvSpPr>
        <xdr:cNvPr id="8" name="TextBox 8"/>
        <xdr:cNvSpPr txBox="1">
          <a:spLocks noChangeArrowheads="1"/>
        </xdr:cNvSpPr>
      </xdr:nvSpPr>
      <xdr:spPr>
        <a:xfrm>
          <a:off x="0" y="7200900"/>
          <a:ext cx="556260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2004 has been prepared based on the acquisition of subsidiary companies completed on 31 May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0</xdr:rowOff>
    </xdr:from>
    <xdr:to>
      <xdr:col>5</xdr:col>
      <xdr:colOff>0</xdr:colOff>
      <xdr:row>38</xdr:row>
      <xdr:rowOff>0</xdr:rowOff>
    </xdr:to>
    <xdr:sp>
      <xdr:nvSpPr>
        <xdr:cNvPr id="1" name="TextBox 1"/>
        <xdr:cNvSpPr txBox="1">
          <a:spLocks noChangeArrowheads="1"/>
        </xdr:cNvSpPr>
      </xdr:nvSpPr>
      <xdr:spPr>
        <a:xfrm>
          <a:off x="28575" y="550545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38</xdr:row>
      <xdr:rowOff>0</xdr:rowOff>
    </xdr:from>
    <xdr:ext cx="76200" cy="228600"/>
    <xdr:sp>
      <xdr:nvSpPr>
        <xdr:cNvPr id="2" name="TextBox 2"/>
        <xdr:cNvSpPr txBox="1">
          <a:spLocks noChangeArrowheads="1"/>
        </xdr:cNvSpPr>
      </xdr:nvSpPr>
      <xdr:spPr>
        <a:xfrm>
          <a:off x="3562350" y="55054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38</xdr:row>
      <xdr:rowOff>0</xdr:rowOff>
    </xdr:from>
    <xdr:to>
      <xdr:col>4</xdr:col>
      <xdr:colOff>838200</xdr:colOff>
      <xdr:row>38</xdr:row>
      <xdr:rowOff>0</xdr:rowOff>
    </xdr:to>
    <xdr:sp>
      <xdr:nvSpPr>
        <xdr:cNvPr id="3" name="TextBox 3"/>
        <xdr:cNvSpPr txBox="1">
          <a:spLocks noChangeArrowheads="1"/>
        </xdr:cNvSpPr>
      </xdr:nvSpPr>
      <xdr:spPr>
        <a:xfrm>
          <a:off x="9525" y="550545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38</xdr:row>
      <xdr:rowOff>0</xdr:rowOff>
    </xdr:from>
    <xdr:to>
      <xdr:col>4</xdr:col>
      <xdr:colOff>790575</xdr:colOff>
      <xdr:row>38</xdr:row>
      <xdr:rowOff>0</xdr:rowOff>
    </xdr:to>
    <xdr:sp>
      <xdr:nvSpPr>
        <xdr:cNvPr id="4" name="TextBox 4"/>
        <xdr:cNvSpPr txBox="1">
          <a:spLocks noChangeArrowheads="1"/>
        </xdr:cNvSpPr>
      </xdr:nvSpPr>
      <xdr:spPr>
        <a:xfrm>
          <a:off x="9525" y="5505450"/>
          <a:ext cx="54292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47625</xdr:colOff>
      <xdr:row>39</xdr:row>
      <xdr:rowOff>0</xdr:rowOff>
    </xdr:from>
    <xdr:to>
      <xdr:col>5</xdr:col>
      <xdr:colOff>47625</xdr:colOff>
      <xdr:row>39</xdr:row>
      <xdr:rowOff>0</xdr:rowOff>
    </xdr:to>
    <xdr:sp>
      <xdr:nvSpPr>
        <xdr:cNvPr id="5" name="TextBox 5"/>
        <xdr:cNvSpPr txBox="1">
          <a:spLocks noChangeArrowheads="1"/>
        </xdr:cNvSpPr>
      </xdr:nvSpPr>
      <xdr:spPr>
        <a:xfrm>
          <a:off x="47625" y="5667375"/>
          <a:ext cx="55054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39</xdr:row>
      <xdr:rowOff>0</xdr:rowOff>
    </xdr:from>
    <xdr:to>
      <xdr:col>4</xdr:col>
      <xdr:colOff>847725</xdr:colOff>
      <xdr:row>39</xdr:row>
      <xdr:rowOff>0</xdr:rowOff>
    </xdr:to>
    <xdr:sp>
      <xdr:nvSpPr>
        <xdr:cNvPr id="6" name="TextBox 6"/>
        <xdr:cNvSpPr txBox="1">
          <a:spLocks noChangeArrowheads="1"/>
        </xdr:cNvSpPr>
      </xdr:nvSpPr>
      <xdr:spPr>
        <a:xfrm>
          <a:off x="19050" y="5667375"/>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47625</xdr:colOff>
      <xdr:row>39</xdr:row>
      <xdr:rowOff>28575</xdr:rowOff>
    </xdr:from>
    <xdr:to>
      <xdr:col>5</xdr:col>
      <xdr:colOff>57150</xdr:colOff>
      <xdr:row>42</xdr:row>
      <xdr:rowOff>133350</xdr:rowOff>
    </xdr:to>
    <xdr:sp>
      <xdr:nvSpPr>
        <xdr:cNvPr id="7" name="TextBox 7"/>
        <xdr:cNvSpPr txBox="1">
          <a:spLocks noChangeArrowheads="1"/>
        </xdr:cNvSpPr>
      </xdr:nvSpPr>
      <xdr:spPr>
        <a:xfrm>
          <a:off x="47625" y="5695950"/>
          <a:ext cx="5514975"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Annual Financial Statements for the year ended 31 December 2004 and the accompanying explanatory notes attached to the interim financial statements.</a:t>
          </a:r>
        </a:p>
      </xdr:txBody>
    </xdr:sp>
    <xdr:clientData/>
  </xdr:twoCellAnchor>
  <xdr:twoCellAnchor>
    <xdr:from>
      <xdr:col>0</xdr:col>
      <xdr:colOff>19050</xdr:colOff>
      <xdr:row>48</xdr:row>
      <xdr:rowOff>0</xdr:rowOff>
    </xdr:from>
    <xdr:to>
      <xdr:col>4</xdr:col>
      <xdr:colOff>847725</xdr:colOff>
      <xdr:row>48</xdr:row>
      <xdr:rowOff>0</xdr:rowOff>
    </xdr:to>
    <xdr:sp>
      <xdr:nvSpPr>
        <xdr:cNvPr id="8" name="TextBox 8"/>
        <xdr:cNvSpPr txBox="1">
          <a:spLocks noChangeArrowheads="1"/>
        </xdr:cNvSpPr>
      </xdr:nvSpPr>
      <xdr:spPr>
        <a:xfrm>
          <a:off x="19050" y="712470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fourth quarterly report to Bursa Malaysia Securities Berhad with no corresponding quarter.</a:t>
          </a:r>
        </a:p>
      </xdr:txBody>
    </xdr:sp>
    <xdr:clientData/>
  </xdr:twoCellAnchor>
  <xdr:oneCellAnchor>
    <xdr:from>
      <xdr:col>2</xdr:col>
      <xdr:colOff>0</xdr:colOff>
      <xdr:row>43</xdr:row>
      <xdr:rowOff>0</xdr:rowOff>
    </xdr:from>
    <xdr:ext cx="76200" cy="228600"/>
    <xdr:sp>
      <xdr:nvSpPr>
        <xdr:cNvPr id="9" name="TextBox 9"/>
        <xdr:cNvSpPr txBox="1">
          <a:spLocks noChangeArrowheads="1"/>
        </xdr:cNvSpPr>
      </xdr:nvSpPr>
      <xdr:spPr>
        <a:xfrm>
          <a:off x="3562350" y="63150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44</xdr:row>
      <xdr:rowOff>9525</xdr:rowOff>
    </xdr:from>
    <xdr:to>
      <xdr:col>5</xdr:col>
      <xdr:colOff>47625</xdr:colOff>
      <xdr:row>46</xdr:row>
      <xdr:rowOff>95250</xdr:rowOff>
    </xdr:to>
    <xdr:sp>
      <xdr:nvSpPr>
        <xdr:cNvPr id="10" name="TextBox 10"/>
        <xdr:cNvSpPr txBox="1">
          <a:spLocks noChangeArrowheads="1"/>
        </xdr:cNvSpPr>
      </xdr:nvSpPr>
      <xdr:spPr>
        <a:xfrm>
          <a:off x="47625" y="6486525"/>
          <a:ext cx="5505450" cy="4095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30 June 2004 has been prepared based on  the acquisition of subsidiary companies completed on 31 May 2004.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0</xdr:rowOff>
    </xdr:from>
    <xdr:to>
      <xdr:col>4</xdr:col>
      <xdr:colOff>619125</xdr:colOff>
      <xdr:row>55</xdr:row>
      <xdr:rowOff>0</xdr:rowOff>
    </xdr:to>
    <xdr:sp>
      <xdr:nvSpPr>
        <xdr:cNvPr id="1" name="TextBox 1"/>
        <xdr:cNvSpPr txBox="1">
          <a:spLocks noChangeArrowheads="1"/>
        </xdr:cNvSpPr>
      </xdr:nvSpPr>
      <xdr:spPr>
        <a:xfrm>
          <a:off x="9525" y="7934325"/>
          <a:ext cx="49625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54</xdr:row>
      <xdr:rowOff>0</xdr:rowOff>
    </xdr:from>
    <xdr:to>
      <xdr:col>4</xdr:col>
      <xdr:colOff>590550</xdr:colOff>
      <xdr:row>54</xdr:row>
      <xdr:rowOff>0</xdr:rowOff>
    </xdr:to>
    <xdr:sp>
      <xdr:nvSpPr>
        <xdr:cNvPr id="2" name="TextBox 2"/>
        <xdr:cNvSpPr txBox="1">
          <a:spLocks noChangeArrowheads="1"/>
        </xdr:cNvSpPr>
      </xdr:nvSpPr>
      <xdr:spPr>
        <a:xfrm>
          <a:off x="38100" y="7791450"/>
          <a:ext cx="49053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twoCellAnchor>
    <xdr:from>
      <xdr:col>0</xdr:col>
      <xdr:colOff>19050</xdr:colOff>
      <xdr:row>59</xdr:row>
      <xdr:rowOff>47625</xdr:rowOff>
    </xdr:from>
    <xdr:to>
      <xdr:col>5</xdr:col>
      <xdr:colOff>285750</xdr:colOff>
      <xdr:row>62</xdr:row>
      <xdr:rowOff>0</xdr:rowOff>
    </xdr:to>
    <xdr:sp>
      <xdr:nvSpPr>
        <xdr:cNvPr id="3" name="TextBox 3"/>
        <xdr:cNvSpPr txBox="1">
          <a:spLocks noChangeArrowheads="1"/>
        </xdr:cNvSpPr>
      </xdr:nvSpPr>
      <xdr:spPr>
        <a:xfrm>
          <a:off x="19050" y="8601075"/>
          <a:ext cx="5257800" cy="428625"/>
        </a:xfrm>
        <a:prstGeom prst="rect">
          <a:avLst/>
        </a:prstGeom>
        <a:solidFill>
          <a:srgbClr val="FFFFFF"/>
        </a:solidFill>
        <a:ln w="9525" cmpd="sng">
          <a:noFill/>
        </a:ln>
      </xdr:spPr>
      <xdr:txBody>
        <a:bodyPr vertOverflow="clip" wrap="square"/>
        <a:p>
          <a:pPr algn="just">
            <a:defRPr/>
          </a:pPr>
          <a:r>
            <a:rPr lang="en-US" cap="none" sz="1000" b="0" i="0" u="none" baseline="0"/>
            <a:t>The audited Statement of Changes in Equity for the financial year ended 31 December 2004 has been prepared  based on the acquisition of  subsidiary companies completed on 31 May 2004. </a:t>
          </a:r>
        </a:p>
      </xdr:txBody>
    </xdr:sp>
    <xdr:clientData/>
  </xdr:twoCellAnchor>
  <xdr:twoCellAnchor>
    <xdr:from>
      <xdr:col>0</xdr:col>
      <xdr:colOff>0</xdr:colOff>
      <xdr:row>55</xdr:row>
      <xdr:rowOff>38100</xdr:rowOff>
    </xdr:from>
    <xdr:to>
      <xdr:col>5</xdr:col>
      <xdr:colOff>266700</xdr:colOff>
      <xdr:row>57</xdr:row>
      <xdr:rowOff>152400</xdr:rowOff>
    </xdr:to>
    <xdr:sp>
      <xdr:nvSpPr>
        <xdr:cNvPr id="4" name="TextBox 4"/>
        <xdr:cNvSpPr txBox="1">
          <a:spLocks noChangeArrowheads="1"/>
        </xdr:cNvSpPr>
      </xdr:nvSpPr>
      <xdr:spPr>
        <a:xfrm>
          <a:off x="0" y="7972425"/>
          <a:ext cx="5257800" cy="4000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Annual Financial Statements for the year ended 31 December 2004.</a:t>
          </a:r>
        </a:p>
      </xdr:txBody>
    </xdr:sp>
    <xdr:clientData/>
  </xdr:twoCellAnchor>
  <xdr:twoCellAnchor>
    <xdr:from>
      <xdr:col>0</xdr:col>
      <xdr:colOff>19050</xdr:colOff>
      <xdr:row>62</xdr:row>
      <xdr:rowOff>0</xdr:rowOff>
    </xdr:from>
    <xdr:to>
      <xdr:col>5</xdr:col>
      <xdr:colOff>304800</xdr:colOff>
      <xdr:row>62</xdr:row>
      <xdr:rowOff>0</xdr:rowOff>
    </xdr:to>
    <xdr:sp>
      <xdr:nvSpPr>
        <xdr:cNvPr id="5" name="TextBox 5"/>
        <xdr:cNvSpPr txBox="1">
          <a:spLocks noChangeArrowheads="1"/>
        </xdr:cNvSpPr>
      </xdr:nvSpPr>
      <xdr:spPr>
        <a:xfrm>
          <a:off x="19050" y="9010650"/>
          <a:ext cx="5276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62</xdr:row>
      <xdr:rowOff>0</xdr:rowOff>
    </xdr:from>
    <xdr:to>
      <xdr:col>5</xdr:col>
      <xdr:colOff>304800</xdr:colOff>
      <xdr:row>62</xdr:row>
      <xdr:rowOff>0</xdr:rowOff>
    </xdr:to>
    <xdr:sp>
      <xdr:nvSpPr>
        <xdr:cNvPr id="6" name="TextBox 6"/>
        <xdr:cNvSpPr txBox="1">
          <a:spLocks noChangeArrowheads="1"/>
        </xdr:cNvSpPr>
      </xdr:nvSpPr>
      <xdr:spPr>
        <a:xfrm>
          <a:off x="19050" y="9010650"/>
          <a:ext cx="5276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8</xdr:col>
      <xdr:colOff>304800</xdr:colOff>
      <xdr:row>27</xdr:row>
      <xdr:rowOff>76200</xdr:rowOff>
    </xdr:to>
    <xdr:sp>
      <xdr:nvSpPr>
        <xdr:cNvPr id="1" name="Text 18"/>
        <xdr:cNvSpPr txBox="1">
          <a:spLocks noChangeArrowheads="1"/>
        </xdr:cNvSpPr>
      </xdr:nvSpPr>
      <xdr:spPr>
        <a:xfrm>
          <a:off x="314325" y="4086225"/>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2004 was not qualified.</a:t>
          </a:r>
        </a:p>
      </xdr:txBody>
    </xdr:sp>
    <xdr:clientData/>
  </xdr:twoCellAnchor>
  <xdr:twoCellAnchor>
    <xdr:from>
      <xdr:col>1</xdr:col>
      <xdr:colOff>9525</xdr:colOff>
      <xdr:row>111</xdr:row>
      <xdr:rowOff>0</xdr:rowOff>
    </xdr:from>
    <xdr:to>
      <xdr:col>8</xdr:col>
      <xdr:colOff>304800</xdr:colOff>
      <xdr:row>111</xdr:row>
      <xdr:rowOff>0</xdr:rowOff>
    </xdr:to>
    <xdr:sp>
      <xdr:nvSpPr>
        <xdr:cNvPr id="2" name="Text 18"/>
        <xdr:cNvSpPr txBox="1">
          <a:spLocks noChangeArrowheads="1"/>
        </xdr:cNvSpPr>
      </xdr:nvSpPr>
      <xdr:spPr>
        <a:xfrm>
          <a:off x="314325" y="1712595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113</xdr:row>
      <xdr:rowOff>9525</xdr:rowOff>
    </xdr:from>
    <xdr:to>
      <xdr:col>8</xdr:col>
      <xdr:colOff>304800</xdr:colOff>
      <xdr:row>114</xdr:row>
      <xdr:rowOff>76200</xdr:rowOff>
    </xdr:to>
    <xdr:sp>
      <xdr:nvSpPr>
        <xdr:cNvPr id="3" name="Text 18"/>
        <xdr:cNvSpPr txBox="1">
          <a:spLocks noChangeArrowheads="1"/>
        </xdr:cNvSpPr>
      </xdr:nvSpPr>
      <xdr:spPr>
        <a:xfrm>
          <a:off x="314325" y="17440275"/>
          <a:ext cx="5715000"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126</xdr:row>
      <xdr:rowOff>9525</xdr:rowOff>
    </xdr:from>
    <xdr:to>
      <xdr:col>9</xdr:col>
      <xdr:colOff>0</xdr:colOff>
      <xdr:row>146</xdr:row>
      <xdr:rowOff>0</xdr:rowOff>
    </xdr:to>
    <xdr:sp>
      <xdr:nvSpPr>
        <xdr:cNvPr id="4" name="Text 18"/>
        <xdr:cNvSpPr txBox="1">
          <a:spLocks noChangeArrowheads="1"/>
        </xdr:cNvSpPr>
      </xdr:nvSpPr>
      <xdr:spPr>
        <a:xfrm>
          <a:off x="314325" y="19469100"/>
          <a:ext cx="5715000" cy="32099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save for the acquisition of a subsidiary, DPS Holdings Sdn Bhd ("DPS Holdings") for a total consideration of RM2 on 14 March 2005 for the purpose of streamlining properties of the Group for rental income under one separate property company. 
The authorised share capital of DPS Holdings was increased from RM100,000 to RM1,000,000 by the creation of an additional 900,000 ordinary shares of RM1 each on 29 March 2005. The paid-up share capital of DPS Holdings was also increased from RM2 to RM500,000 on the same day by the injection of RM499,998 in the share capital.
DPS Holdings entered into a Sale &amp; Purchase Agreement ("SPA") with Danaharta Managers Sdn Bhd for the purchase of a 9 1/2 (nine and a half) storey office building located in the district of Kuala Lumpur on 31 March 2005. The purchase consideration for the above mentioned building is RM7.8 million.
DPS Holdings successfully changed its name from "DPS Holdings Sdn Bhd" to "DPS Properties Sdn Bhd" on 9 May 2005.</a:t>
          </a:r>
        </a:p>
      </xdr:txBody>
    </xdr:sp>
    <xdr:clientData/>
  </xdr:twoCellAnchor>
  <xdr:twoCellAnchor>
    <xdr:from>
      <xdr:col>0</xdr:col>
      <xdr:colOff>295275</xdr:colOff>
      <xdr:row>149</xdr:row>
      <xdr:rowOff>47625</xdr:rowOff>
    </xdr:from>
    <xdr:to>
      <xdr:col>8</xdr:col>
      <xdr:colOff>285750</xdr:colOff>
      <xdr:row>156</xdr:row>
      <xdr:rowOff>123825</xdr:rowOff>
    </xdr:to>
    <xdr:sp>
      <xdr:nvSpPr>
        <xdr:cNvPr id="5" name="Text 18"/>
        <xdr:cNvSpPr txBox="1">
          <a:spLocks noChangeArrowheads="1"/>
        </xdr:cNvSpPr>
      </xdr:nvSpPr>
      <xdr:spPr>
        <a:xfrm>
          <a:off x="295275" y="23174325"/>
          <a:ext cx="5715000" cy="1076325"/>
        </a:xfrm>
        <a:prstGeom prst="rect">
          <a:avLst/>
        </a:prstGeom>
        <a:solidFill>
          <a:srgbClr val="FFFFFF"/>
        </a:solidFill>
        <a:ln w="1" cmpd="sng">
          <a:noFill/>
        </a:ln>
      </xdr:spPr>
      <xdr:txBody>
        <a:bodyPr vertOverflow="clip" wrap="square"/>
        <a:p>
          <a:pPr algn="l">
            <a:defRPr/>
          </a:pPr>
          <a:r>
            <a:rPr lang="en-US" cap="none" sz="1000" b="0" i="0" u="none" baseline="0"/>
            <a:t>There were no changes in contingent liabilities and contingent assets of a material nature since the last audited financial statements for the year ended 31 December 2004 save for corporate guarantees issued by the Company to financial institutions for existing credit facilities granted to subsidiaries (replacing directors' earlier personal guarantee) amounted to RM 6.868 million. These are contingent liabilities at Company level. At Group level, there is no contingent liability as the actual liabilities for which these corporate guarantees were given have been taken up in the subsidiaries' accounts. </a:t>
          </a:r>
        </a:p>
      </xdr:txBody>
    </xdr:sp>
    <xdr:clientData/>
  </xdr:twoCellAnchor>
  <xdr:twoCellAnchor>
    <xdr:from>
      <xdr:col>1</xdr:col>
      <xdr:colOff>9525</xdr:colOff>
      <xdr:row>193</xdr:row>
      <xdr:rowOff>9525</xdr:rowOff>
    </xdr:from>
    <xdr:to>
      <xdr:col>9</xdr:col>
      <xdr:colOff>0</xdr:colOff>
      <xdr:row>204</xdr:row>
      <xdr:rowOff>0</xdr:rowOff>
    </xdr:to>
    <xdr:sp>
      <xdr:nvSpPr>
        <xdr:cNvPr id="6" name="Text 18"/>
        <xdr:cNvSpPr txBox="1">
          <a:spLocks noChangeArrowheads="1"/>
        </xdr:cNvSpPr>
      </xdr:nvSpPr>
      <xdr:spPr>
        <a:xfrm>
          <a:off x="314325" y="29003625"/>
          <a:ext cx="5715000" cy="156210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second quarter ended 30 June 2005, the Group recorded a revenue of RM25.6 million and profit after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RM3.7 million.  This result represents an increase of 13.8% from revenue of RM 22.5 million and 27.6% from profit after tax of RM2.9 million for the corresponding period in 2004.
The increase in revenue is mainly attributed to increase in demand from existing customers and new orders secured during the year. By means of competitive pricing, quality assurance and prompt delivery proven to customers, the Company was able to gain continuous support from its existing customers as well as the confidence of new customers. The investment in new machineries undertaken in the previous year has created a cost saving effect resulted by economies of scale and improved productivity.</a:t>
          </a:r>
        </a:p>
      </xdr:txBody>
    </xdr:sp>
    <xdr:clientData/>
  </xdr:twoCellAnchor>
  <xdr:twoCellAnchor>
    <xdr:from>
      <xdr:col>1</xdr:col>
      <xdr:colOff>19050</xdr:colOff>
      <xdr:row>208</xdr:row>
      <xdr:rowOff>28575</xdr:rowOff>
    </xdr:from>
    <xdr:to>
      <xdr:col>9</xdr:col>
      <xdr:colOff>0</xdr:colOff>
      <xdr:row>211</xdr:row>
      <xdr:rowOff>0</xdr:rowOff>
    </xdr:to>
    <xdr:sp>
      <xdr:nvSpPr>
        <xdr:cNvPr id="7" name="Text 18"/>
        <xdr:cNvSpPr txBox="1">
          <a:spLocks noChangeArrowheads="1"/>
        </xdr:cNvSpPr>
      </xdr:nvSpPr>
      <xdr:spPr>
        <a:xfrm>
          <a:off x="323850" y="31184850"/>
          <a:ext cx="5705475" cy="438150"/>
        </a:xfrm>
        <a:prstGeom prst="rect">
          <a:avLst/>
        </a:prstGeom>
        <a:solidFill>
          <a:srgbClr val="FFFFFF"/>
        </a:solidFill>
        <a:ln w="1" cmpd="sng">
          <a:noFill/>
        </a:ln>
      </xdr:spPr>
      <xdr:txBody>
        <a:bodyPr vertOverflow="clip" wrap="square"/>
        <a:p>
          <a:pPr algn="just">
            <a:defRPr/>
          </a:pPr>
          <a:r>
            <a:rPr lang="en-US" cap="none" sz="1000" b="0" i="0" u="none" baseline="0"/>
            <a:t>There is no material change to the profit before tax of the Group for the quarter under review as compared with the immediate preceding quarter.</a:t>
          </a:r>
        </a:p>
      </xdr:txBody>
    </xdr:sp>
    <xdr:clientData/>
  </xdr:twoCellAnchor>
  <xdr:twoCellAnchor>
    <xdr:from>
      <xdr:col>1</xdr:col>
      <xdr:colOff>9525</xdr:colOff>
      <xdr:row>215</xdr:row>
      <xdr:rowOff>9525</xdr:rowOff>
    </xdr:from>
    <xdr:to>
      <xdr:col>9</xdr:col>
      <xdr:colOff>0</xdr:colOff>
      <xdr:row>226</xdr:row>
      <xdr:rowOff>0</xdr:rowOff>
    </xdr:to>
    <xdr:sp>
      <xdr:nvSpPr>
        <xdr:cNvPr id="8" name="Text 18"/>
        <xdr:cNvSpPr txBox="1">
          <a:spLocks noChangeArrowheads="1"/>
        </xdr:cNvSpPr>
      </xdr:nvSpPr>
      <xdr:spPr>
        <a:xfrm>
          <a:off x="314325" y="32223075"/>
          <a:ext cx="5715000" cy="156210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The Board of Directors is of the opinion that the present economic conditions with sustainable growth, strong demand for timber based products in the overseas market and investment in new machineries (from utilisation of proceeds from the restricted and public issue pursuant to the listing of the Company on the Second Board of BMSB) will have a positive financial impact on the financial results of the Group for the financial year ending 31 December 2005. 
The Company does not expect the adoption of managed float system for Ringgit Malaysia's exchange rate to significantly impact the Company's earnings for the current financial year due to improved revenue and cost savings as per </a:t>
          </a:r>
          <a:r>
            <a:rPr lang="en-US" cap="none" sz="1000" b="1" i="0" u="none" baseline="0">
              <a:latin typeface="Times New Roman"/>
              <a:ea typeface="Times New Roman"/>
              <a:cs typeface="Times New Roman"/>
            </a:rPr>
            <a:t>Note B1 </a:t>
          </a:r>
          <a:r>
            <a:rPr lang="en-US" cap="none" sz="1000" b="0" i="0" u="none" baseline="0">
              <a:latin typeface="Times New Roman"/>
              <a:ea typeface="Times New Roman"/>
              <a:cs typeface="Times New Roman"/>
            </a:rPr>
            <a:t>above.</a:t>
          </a:r>
        </a:p>
      </xdr:txBody>
    </xdr:sp>
    <xdr:clientData/>
  </xdr:twoCellAnchor>
  <xdr:twoCellAnchor>
    <xdr:from>
      <xdr:col>1</xdr:col>
      <xdr:colOff>9525</xdr:colOff>
      <xdr:row>57</xdr:row>
      <xdr:rowOff>9525</xdr:rowOff>
    </xdr:from>
    <xdr:to>
      <xdr:col>9</xdr:col>
      <xdr:colOff>0</xdr:colOff>
      <xdr:row>58</xdr:row>
      <xdr:rowOff>104775</xdr:rowOff>
    </xdr:to>
    <xdr:sp>
      <xdr:nvSpPr>
        <xdr:cNvPr id="9" name="Text 18"/>
        <xdr:cNvSpPr txBox="1">
          <a:spLocks noChangeArrowheads="1"/>
        </xdr:cNvSpPr>
      </xdr:nvSpPr>
      <xdr:spPr>
        <a:xfrm>
          <a:off x="314325" y="8896350"/>
          <a:ext cx="5715000" cy="2286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2004. 
</a:t>
          </a:r>
        </a:p>
      </xdr:txBody>
    </xdr:sp>
    <xdr:clientData/>
  </xdr:twoCellAnchor>
  <xdr:twoCellAnchor>
    <xdr:from>
      <xdr:col>1</xdr:col>
      <xdr:colOff>9525</xdr:colOff>
      <xdr:row>221</xdr:row>
      <xdr:rowOff>0</xdr:rowOff>
    </xdr:from>
    <xdr:to>
      <xdr:col>8</xdr:col>
      <xdr:colOff>304800</xdr:colOff>
      <xdr:row>221</xdr:row>
      <xdr:rowOff>0</xdr:rowOff>
    </xdr:to>
    <xdr:sp>
      <xdr:nvSpPr>
        <xdr:cNvPr id="10" name="Text 18"/>
        <xdr:cNvSpPr txBox="1">
          <a:spLocks noChangeArrowheads="1"/>
        </xdr:cNvSpPr>
      </xdr:nvSpPr>
      <xdr:spPr>
        <a:xfrm>
          <a:off x="314325" y="33032700"/>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251</xdr:row>
      <xdr:rowOff>9525</xdr:rowOff>
    </xdr:from>
    <xdr:to>
      <xdr:col>8</xdr:col>
      <xdr:colOff>304800</xdr:colOff>
      <xdr:row>253</xdr:row>
      <xdr:rowOff>161925</xdr:rowOff>
    </xdr:to>
    <xdr:sp>
      <xdr:nvSpPr>
        <xdr:cNvPr id="11" name="Text 18"/>
        <xdr:cNvSpPr txBox="1">
          <a:spLocks noChangeArrowheads="1"/>
        </xdr:cNvSpPr>
      </xdr:nvSpPr>
      <xdr:spPr>
        <a:xfrm>
          <a:off x="314325" y="37442775"/>
          <a:ext cx="5715000" cy="4381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258</xdr:row>
      <xdr:rowOff>9525</xdr:rowOff>
    </xdr:from>
    <xdr:to>
      <xdr:col>8</xdr:col>
      <xdr:colOff>304800</xdr:colOff>
      <xdr:row>262</xdr:row>
      <xdr:rowOff>0</xdr:rowOff>
    </xdr:to>
    <xdr:sp>
      <xdr:nvSpPr>
        <xdr:cNvPr id="12" name="Text 18"/>
        <xdr:cNvSpPr txBox="1">
          <a:spLocks noChangeArrowheads="1"/>
        </xdr:cNvSpPr>
      </xdr:nvSpPr>
      <xdr:spPr>
        <a:xfrm>
          <a:off x="314325" y="38519100"/>
          <a:ext cx="5715000" cy="6191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19050</xdr:colOff>
      <xdr:row>265</xdr:row>
      <xdr:rowOff>95250</xdr:rowOff>
    </xdr:from>
    <xdr:to>
      <xdr:col>9</xdr:col>
      <xdr:colOff>0</xdr:colOff>
      <xdr:row>299</xdr:row>
      <xdr:rowOff>0</xdr:rowOff>
    </xdr:to>
    <xdr:sp>
      <xdr:nvSpPr>
        <xdr:cNvPr id="13" name="Text 18"/>
        <xdr:cNvSpPr txBox="1">
          <a:spLocks noChangeArrowheads="1"/>
        </xdr:cNvSpPr>
      </xdr:nvSpPr>
      <xdr:spPr>
        <a:xfrm>
          <a:off x="323850" y="39671625"/>
          <a:ext cx="5705475" cy="54006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corporate proposal proposed or undertaken during the quarter under review. 
Subsequent to the quarter ended 30 June 2005, the Company ("DPS") announced on 21 July 2005 its intention to implement the following proposals:
a) Proposed transfer of the listing of and quotation for the entire issued and paid-up share capital of DPS of   
     RM60,000,000 comprising 120,000,000 ordinary shares of RM0.50 each in DPS ("Shares") from the 
     Second Board to Main Board of Bursa Malaysia Securities Berhad ("Bursa Securities") ("Proposed 
     Transfer")
b) Proposed private placement of up to 12,000,000 new Shares, representing 10% of the issued and paid-up 
     share capital of DPS ("Placement Shares") ("Proposed Private Placement")
c) Proposed purchase of its own ordinary shares of up to 10% of the issued and paid-up share capital of DPS 
     ("Proposed Share Buy-Back"); and
d) Proposed establishment of an employee share option scheme for the granting of options to eligible 
     employees and/or directors of DPS and its subsidiary companies ("Group") to subscribe for up to 
     18,000,000 new Shares representing 15% of the issued and paid-up share capital of DPS ("Proposed 
     ESOS"); and
e) In conjunction with the Proposed ESOS, the Board proposes that the Company's Articles of Association 
     be amended to allow the Company to extend the ESOS options to its Non-Executive Directors ("Proposed 
     Amendments to the Articles")
Barring any unforeseen circumstances, the Company expects to submit the application to Securities Commission ("SC") in relation to the Proposed Transfer and Proposed Private Placement within three (3) months from the date of the announcement.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332</xdr:row>
      <xdr:rowOff>0</xdr:rowOff>
    </xdr:from>
    <xdr:to>
      <xdr:col>9</xdr:col>
      <xdr:colOff>0</xdr:colOff>
      <xdr:row>333</xdr:row>
      <xdr:rowOff>76200</xdr:rowOff>
    </xdr:to>
    <xdr:sp>
      <xdr:nvSpPr>
        <xdr:cNvPr id="14" name="Text 18"/>
        <xdr:cNvSpPr txBox="1">
          <a:spLocks noChangeArrowheads="1"/>
        </xdr:cNvSpPr>
      </xdr:nvSpPr>
      <xdr:spPr>
        <a:xfrm>
          <a:off x="314325" y="50072925"/>
          <a:ext cx="5715000" cy="20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133350</xdr:rowOff>
    </xdr:from>
    <xdr:to>
      <xdr:col>8</xdr:col>
      <xdr:colOff>304800</xdr:colOff>
      <xdr:row>22</xdr:row>
      <xdr:rowOff>0</xdr:rowOff>
    </xdr:to>
    <xdr:sp>
      <xdr:nvSpPr>
        <xdr:cNvPr id="15" name="TextBox 15"/>
        <xdr:cNvSpPr txBox="1">
          <a:spLocks noChangeArrowheads="1"/>
        </xdr:cNvSpPr>
      </xdr:nvSpPr>
      <xdr:spPr>
        <a:xfrm>
          <a:off x="314325" y="1314450"/>
          <a:ext cx="5715000" cy="21145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
</a:t>
          </a:r>
        </a:p>
      </xdr:txBody>
    </xdr:sp>
    <xdr:clientData/>
  </xdr:twoCellAnchor>
  <xdr:twoCellAnchor>
    <xdr:from>
      <xdr:col>1</xdr:col>
      <xdr:colOff>19050</xdr:colOff>
      <xdr:row>50</xdr:row>
      <xdr:rowOff>28575</xdr:rowOff>
    </xdr:from>
    <xdr:to>
      <xdr:col>9</xdr:col>
      <xdr:colOff>0</xdr:colOff>
      <xdr:row>53</xdr:row>
      <xdr:rowOff>0</xdr:rowOff>
    </xdr:to>
    <xdr:sp>
      <xdr:nvSpPr>
        <xdr:cNvPr id="16" name="TextBox 16"/>
        <xdr:cNvSpPr txBox="1">
          <a:spLocks noChangeArrowheads="1"/>
        </xdr:cNvSpPr>
      </xdr:nvSpPr>
      <xdr:spPr>
        <a:xfrm>
          <a:off x="323850" y="7781925"/>
          <a:ext cx="5705475"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0</xdr:col>
      <xdr:colOff>295275</xdr:colOff>
      <xdr:row>386</xdr:row>
      <xdr:rowOff>0</xdr:rowOff>
    </xdr:from>
    <xdr:to>
      <xdr:col>8</xdr:col>
      <xdr:colOff>247650</xdr:colOff>
      <xdr:row>388</xdr:row>
      <xdr:rowOff>47625</xdr:rowOff>
    </xdr:to>
    <xdr:sp>
      <xdr:nvSpPr>
        <xdr:cNvPr id="17" name="TextBox 17"/>
        <xdr:cNvSpPr txBox="1">
          <a:spLocks noChangeArrowheads="1"/>
        </xdr:cNvSpPr>
      </xdr:nvSpPr>
      <xdr:spPr>
        <a:xfrm>
          <a:off x="295275" y="58073925"/>
          <a:ext cx="5676900" cy="3333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115</xdr:row>
      <xdr:rowOff>0</xdr:rowOff>
    </xdr:from>
    <xdr:to>
      <xdr:col>8</xdr:col>
      <xdr:colOff>304800</xdr:colOff>
      <xdr:row>115</xdr:row>
      <xdr:rowOff>0</xdr:rowOff>
    </xdr:to>
    <xdr:sp>
      <xdr:nvSpPr>
        <xdr:cNvPr id="18" name="TextBox 18"/>
        <xdr:cNvSpPr txBox="1">
          <a:spLocks noChangeArrowheads="1"/>
        </xdr:cNvSpPr>
      </xdr:nvSpPr>
      <xdr:spPr>
        <a:xfrm>
          <a:off x="323850" y="17602200"/>
          <a:ext cx="5705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115</xdr:row>
      <xdr:rowOff>0</xdr:rowOff>
    </xdr:from>
    <xdr:to>
      <xdr:col>8</xdr:col>
      <xdr:colOff>304800</xdr:colOff>
      <xdr:row>115</xdr:row>
      <xdr:rowOff>0</xdr:rowOff>
    </xdr:to>
    <xdr:sp>
      <xdr:nvSpPr>
        <xdr:cNvPr id="19" name="TextBox 19"/>
        <xdr:cNvSpPr txBox="1">
          <a:spLocks noChangeArrowheads="1"/>
        </xdr:cNvSpPr>
      </xdr:nvSpPr>
      <xdr:spPr>
        <a:xfrm>
          <a:off x="304800" y="17602200"/>
          <a:ext cx="5724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32</xdr:row>
      <xdr:rowOff>0</xdr:rowOff>
    </xdr:from>
    <xdr:to>
      <xdr:col>8</xdr:col>
      <xdr:colOff>304800</xdr:colOff>
      <xdr:row>32</xdr:row>
      <xdr:rowOff>0</xdr:rowOff>
    </xdr:to>
    <xdr:sp>
      <xdr:nvSpPr>
        <xdr:cNvPr id="20" name="Text 18"/>
        <xdr:cNvSpPr txBox="1">
          <a:spLocks noChangeArrowheads="1"/>
        </xdr:cNvSpPr>
      </xdr:nvSpPr>
      <xdr:spPr>
        <a:xfrm>
          <a:off x="314325" y="493395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240</xdr:row>
      <xdr:rowOff>9525</xdr:rowOff>
    </xdr:from>
    <xdr:to>
      <xdr:col>9</xdr:col>
      <xdr:colOff>0</xdr:colOff>
      <xdr:row>242</xdr:row>
      <xdr:rowOff>104775</xdr:rowOff>
    </xdr:to>
    <xdr:sp>
      <xdr:nvSpPr>
        <xdr:cNvPr id="21" name="Text 18"/>
        <xdr:cNvSpPr txBox="1">
          <a:spLocks noChangeArrowheads="1"/>
        </xdr:cNvSpPr>
      </xdr:nvSpPr>
      <xdr:spPr>
        <a:xfrm>
          <a:off x="314325" y="35737800"/>
          <a:ext cx="5715000" cy="381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lower than the statutory tax rate due to the availability of  reinvestment allowances and double tax deduction  incentive for exports in reducing taxable income.</a:t>
          </a:r>
        </a:p>
      </xdr:txBody>
    </xdr:sp>
    <xdr:clientData/>
  </xdr:twoCellAnchor>
  <xdr:twoCellAnchor>
    <xdr:from>
      <xdr:col>0</xdr:col>
      <xdr:colOff>295275</xdr:colOff>
      <xdr:row>324</xdr:row>
      <xdr:rowOff>104775</xdr:rowOff>
    </xdr:from>
    <xdr:to>
      <xdr:col>8</xdr:col>
      <xdr:colOff>285750</xdr:colOff>
      <xdr:row>327</xdr:row>
      <xdr:rowOff>28575</xdr:rowOff>
    </xdr:to>
    <xdr:sp>
      <xdr:nvSpPr>
        <xdr:cNvPr id="22" name="Text 18"/>
        <xdr:cNvSpPr txBox="1">
          <a:spLocks noChangeArrowheads="1"/>
        </xdr:cNvSpPr>
      </xdr:nvSpPr>
      <xdr:spPr>
        <a:xfrm>
          <a:off x="295275" y="48863250"/>
          <a:ext cx="571500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106</xdr:row>
      <xdr:rowOff>9525</xdr:rowOff>
    </xdr:from>
    <xdr:to>
      <xdr:col>9</xdr:col>
      <xdr:colOff>0</xdr:colOff>
      <xdr:row>108</xdr:row>
      <xdr:rowOff>152400</xdr:rowOff>
    </xdr:to>
    <xdr:sp>
      <xdr:nvSpPr>
        <xdr:cNvPr id="23" name="Text 18"/>
        <xdr:cNvSpPr txBox="1">
          <a:spLocks noChangeArrowheads="1"/>
        </xdr:cNvSpPr>
      </xdr:nvSpPr>
      <xdr:spPr>
        <a:xfrm>
          <a:off x="314325" y="16211550"/>
          <a:ext cx="5715000" cy="4286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 for the year ended 31 December 2004.</a:t>
          </a:r>
        </a:p>
      </xdr:txBody>
    </xdr:sp>
    <xdr:clientData/>
  </xdr:twoCellAnchor>
  <xdr:twoCellAnchor>
    <xdr:from>
      <xdr:col>0</xdr:col>
      <xdr:colOff>295275</xdr:colOff>
      <xdr:row>338</xdr:row>
      <xdr:rowOff>0</xdr:rowOff>
    </xdr:from>
    <xdr:to>
      <xdr:col>8</xdr:col>
      <xdr:colOff>247650</xdr:colOff>
      <xdr:row>345</xdr:row>
      <xdr:rowOff>85725</xdr:rowOff>
    </xdr:to>
    <xdr:sp>
      <xdr:nvSpPr>
        <xdr:cNvPr id="24" name="TextBox 24"/>
        <xdr:cNvSpPr txBox="1">
          <a:spLocks noChangeArrowheads="1"/>
        </xdr:cNvSpPr>
      </xdr:nvSpPr>
      <xdr:spPr>
        <a:xfrm>
          <a:off x="295275" y="50815875"/>
          <a:ext cx="5676900" cy="1085850"/>
        </a:xfrm>
        <a:prstGeom prst="rect">
          <a:avLst/>
        </a:prstGeom>
        <a:solidFill>
          <a:srgbClr val="FFFFFF"/>
        </a:solidFill>
        <a:ln w="9525" cmpd="sng">
          <a:noFill/>
        </a:ln>
      </xdr:spPr>
      <xdr:txBody>
        <a:bodyPr vertOverflow="clip" wrap="square"/>
        <a:p>
          <a:pPr algn="l">
            <a:defRPr/>
          </a:pPr>
          <a:r>
            <a:rPr lang="en-US" cap="none" sz="1000" b="0" i="0" u="none" baseline="0"/>
            <a:t>The Board of Directors are pleased to inform that the Company's AGM on 22 June 2005 has approved a final dividend of  6% (ie. 3 sen) per ordinary share tax-exempt amounting to RM3.6 million in respect of the financial year ended 31 December 2004.  This dividend is payable on 29 July 2005 and has been accounted for in the Statement of Changes in Equity of the Group for quarter ended 30 June 2005.  
The Board of Directors do not recommend any interim dividend for the current quarter under review.</a:t>
          </a:r>
        </a:p>
      </xdr:txBody>
    </xdr:sp>
    <xdr:clientData/>
  </xdr:twoCellAnchor>
  <xdr:twoCellAnchor>
    <xdr:from>
      <xdr:col>1</xdr:col>
      <xdr:colOff>9525</xdr:colOff>
      <xdr:row>37</xdr:row>
      <xdr:rowOff>9525</xdr:rowOff>
    </xdr:from>
    <xdr:to>
      <xdr:col>8</xdr:col>
      <xdr:colOff>304800</xdr:colOff>
      <xdr:row>39</xdr:row>
      <xdr:rowOff>133350</xdr:rowOff>
    </xdr:to>
    <xdr:sp>
      <xdr:nvSpPr>
        <xdr:cNvPr id="25" name="Text 18"/>
        <xdr:cNvSpPr txBox="1">
          <a:spLocks noChangeArrowheads="1"/>
        </xdr:cNvSpPr>
      </xdr:nvSpPr>
      <xdr:spPr>
        <a:xfrm>
          <a:off x="314325" y="5695950"/>
          <a:ext cx="5715000"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1</xdr:col>
      <xdr:colOff>9525</xdr:colOff>
      <xdr:row>67</xdr:row>
      <xdr:rowOff>9525</xdr:rowOff>
    </xdr:from>
    <xdr:to>
      <xdr:col>9</xdr:col>
      <xdr:colOff>0</xdr:colOff>
      <xdr:row>83</xdr:row>
      <xdr:rowOff>0</xdr:rowOff>
    </xdr:to>
    <xdr:sp>
      <xdr:nvSpPr>
        <xdr:cNvPr id="26" name="Text 18"/>
        <xdr:cNvSpPr txBox="1">
          <a:spLocks noChangeArrowheads="1"/>
        </xdr:cNvSpPr>
      </xdr:nvSpPr>
      <xdr:spPr>
        <a:xfrm>
          <a:off x="314325" y="10315575"/>
          <a:ext cx="5715000" cy="22764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In the immediate preceding quarter, local sales amounting to approximately RM 6,509k was wrongly classified as Asia Pacific sales due to clerical error. This error resulted in over-statement of Asia Pacific sales by the RM 6,509k and under-statement of local sales by the same amount. The net effect of the error to the Group's revenue during the quarter was nil.
The effects of the change on the Group's sales (by geographical segments) is shown below:
</a:t>
          </a:r>
        </a:p>
      </xdr:txBody>
    </xdr:sp>
    <xdr:clientData/>
  </xdr:twoCellAnchor>
  <xdr:twoCellAnchor>
    <xdr:from>
      <xdr:col>1</xdr:col>
      <xdr:colOff>19050</xdr:colOff>
      <xdr:row>429</xdr:row>
      <xdr:rowOff>9525</xdr:rowOff>
    </xdr:from>
    <xdr:to>
      <xdr:col>9</xdr:col>
      <xdr:colOff>0</xdr:colOff>
      <xdr:row>469</xdr:row>
      <xdr:rowOff>0</xdr:rowOff>
    </xdr:to>
    <xdr:sp>
      <xdr:nvSpPr>
        <xdr:cNvPr id="27" name="Text 18"/>
        <xdr:cNvSpPr txBox="1">
          <a:spLocks noChangeArrowheads="1"/>
        </xdr:cNvSpPr>
      </xdr:nvSpPr>
      <xdr:spPr>
        <a:xfrm>
          <a:off x="323850" y="64360425"/>
          <a:ext cx="5705475" cy="5705475"/>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a:t>
          </a:r>
          <a:r>
            <a:rPr lang="en-US" cap="none" sz="1000" b="1" i="0" u="sng" baseline="0">
              <a:solidFill>
                <a:srgbClr val="000000"/>
              </a:solidFill>
              <a:latin typeface="Times New Roman"/>
              <a:ea typeface="Times New Roman"/>
              <a:cs typeface="Times New Roman"/>
            </a:rPr>
            <a:t>
COMPLETED</a:t>
          </a:r>
          <a:r>
            <a:rPr lang="en-US" cap="none" sz="1000" b="0" i="0" u="none" baseline="0">
              <a:latin typeface="Times New Roman"/>
              <a:ea typeface="Times New Roman"/>
              <a:cs typeface="Times New Roman"/>
            </a:rPr>
            <a:t>
a) Permanent approval for the structures held under PT NO. 266 &amp; 267 (Lot 1629)  has been obtained on 22nd July 2004 vide reference no.:JPKB/MPMBB: 00552/96.
b) Permanent approval for  structures held under PT NO. 4129, 4114 &amp; 4113 has been obtained on 22nd July 2004 vide reference no.:JPKB/MPMBB: 05027/2002.
c) Lot 3702 - Ownership has been transferred and registered under Shantawood on 9 August 2002 as confirmed by Chee Siah Le Kee &amp; Partners in their letter dated 7 Jan 2004.
</a:t>
          </a:r>
          <a:r>
            <a:rPr lang="en-US" cap="none" sz="1000" b="1" i="0" u="sng" baseline="0">
              <a:latin typeface="Times New Roman"/>
              <a:ea typeface="Times New Roman"/>
              <a:cs typeface="Times New Roman"/>
            </a:rPr>
            <a:t>NOT COMPLETED</a:t>
          </a:r>
          <a:r>
            <a:rPr lang="en-US" cap="none" sz="1000" b="0" i="0" u="none" baseline="0">
              <a:latin typeface="Times New Roman"/>
              <a:ea typeface="Times New Roman"/>
              <a:cs typeface="Times New Roman"/>
            </a:rPr>
            <a:t>
a) Lot 3701 - The Memorandum of Transfer of Title (Form 14A) has been signed by Shantawood on 11 Nov 2003 and forwarded to San &amp; Associates on 13 Nov 2003. According to San &amp; Associates, the Form 14A is pending execution by the official receiver.
b) Lot 4095 - Shantawood, as the purchaser, has written to Bumiputra Commerce Bank Bhd (BCBB), the vendor's financier on 6 July 2004 proposing the settlement of the purchase direct through them. The vendor has since redeemed the property from BCBB. The vendor further requested that the original Sales &amp; Purchase Agreement (SPA) be varied to reflect the extra adjustment area to the land as ascertained by Perbadanan Kemajuan Negeri Melaka (PKNM) amounting to 5,823.23 square feet thereby raising the purchase price by an extra sum of RM50,025. Final survey by PKNM ascertained the excess area to be 5,580.61 sq ft; and both parties agreed to adjust the purchase price by RM46,319 to RM391,319. A Supplementary Agreement was subsequently signed and executed by Shantawood on 8 August 2005.
c) Lot 4096 - The Memorandum Of Transfer of Title (Form 14A) has been signed by Shantawood and PKNM on 20 August 2004 and Yap Koon Roy &amp; Associates had forwarded the same for adjudication. Stamp duty was paid on 15 September 2004. As the vendor's solicitors has not forwarded the other documents necessary for transfer to date, Shantawood has requested the vendor's financier, Southern Bank Berhad (SBB) to consider the possible use of the Power of Attorney granted by the vendor to execute the outstanding documents on 14 June 2005. 
</a:t>
          </a:r>
        </a:p>
      </xdr:txBody>
    </xdr:sp>
    <xdr:clientData/>
  </xdr:twoCellAnchor>
  <xdr:twoCellAnchor>
    <xdr:from>
      <xdr:col>1</xdr:col>
      <xdr:colOff>0</xdr:colOff>
      <xdr:row>393</xdr:row>
      <xdr:rowOff>9525</xdr:rowOff>
    </xdr:from>
    <xdr:to>
      <xdr:col>8</xdr:col>
      <xdr:colOff>257175</xdr:colOff>
      <xdr:row>395</xdr:row>
      <xdr:rowOff>114300</xdr:rowOff>
    </xdr:to>
    <xdr:sp>
      <xdr:nvSpPr>
        <xdr:cNvPr id="28" name="TextBox 28"/>
        <xdr:cNvSpPr txBox="1">
          <a:spLocks noChangeArrowheads="1"/>
        </xdr:cNvSpPr>
      </xdr:nvSpPr>
      <xdr:spPr>
        <a:xfrm>
          <a:off x="304800" y="58969275"/>
          <a:ext cx="5676900" cy="390525"/>
        </a:xfrm>
        <a:prstGeom prst="rect">
          <a:avLst/>
        </a:prstGeom>
        <a:solidFill>
          <a:srgbClr val="FFFFFF"/>
        </a:solidFill>
        <a:ln w="9525" cmpd="sng">
          <a:noFill/>
        </a:ln>
      </xdr:spPr>
      <xdr:txBody>
        <a:bodyPr vertOverflow="clip" wrap="square"/>
        <a:p>
          <a:pPr algn="l">
            <a:defRPr/>
          </a:pPr>
          <a:r>
            <a:rPr lang="en-US" cap="none" sz="1000" b="0" i="0" u="none" baseline="0"/>
            <a:t>Status of  utilisation of proceeds as at 30 June 2005 arising from the Restricted and Public Issue amounting to RM19,924,998 are as follows:</a:t>
          </a:r>
        </a:p>
      </xdr:txBody>
    </xdr:sp>
    <xdr:clientData/>
  </xdr:twoCellAnchor>
  <xdr:twoCellAnchor>
    <xdr:from>
      <xdr:col>1</xdr:col>
      <xdr:colOff>9525</xdr:colOff>
      <xdr:row>322</xdr:row>
      <xdr:rowOff>0</xdr:rowOff>
    </xdr:from>
    <xdr:to>
      <xdr:col>8</xdr:col>
      <xdr:colOff>247650</xdr:colOff>
      <xdr:row>322</xdr:row>
      <xdr:rowOff>0</xdr:rowOff>
    </xdr:to>
    <xdr:sp>
      <xdr:nvSpPr>
        <xdr:cNvPr id="29" name="Text 18"/>
        <xdr:cNvSpPr txBox="1">
          <a:spLocks noChangeArrowheads="1"/>
        </xdr:cNvSpPr>
      </xdr:nvSpPr>
      <xdr:spPr>
        <a:xfrm>
          <a:off x="314325" y="48377475"/>
          <a:ext cx="565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409</xdr:row>
      <xdr:rowOff>9525</xdr:rowOff>
    </xdr:from>
    <xdr:to>
      <xdr:col>8</xdr:col>
      <xdr:colOff>257175</xdr:colOff>
      <xdr:row>413</xdr:row>
      <xdr:rowOff>0</xdr:rowOff>
    </xdr:to>
    <xdr:sp>
      <xdr:nvSpPr>
        <xdr:cNvPr id="30" name="TextBox 30"/>
        <xdr:cNvSpPr txBox="1">
          <a:spLocks noChangeArrowheads="1"/>
        </xdr:cNvSpPr>
      </xdr:nvSpPr>
      <xdr:spPr>
        <a:xfrm>
          <a:off x="304800" y="61502925"/>
          <a:ext cx="5676900" cy="561975"/>
        </a:xfrm>
        <a:prstGeom prst="rect">
          <a:avLst/>
        </a:prstGeom>
        <a:solidFill>
          <a:srgbClr val="FFFFFF"/>
        </a:solidFill>
        <a:ln w="9525" cmpd="sng">
          <a:noFill/>
        </a:ln>
      </xdr:spPr>
      <xdr:txBody>
        <a:bodyPr vertOverflow="clip" wrap="square"/>
        <a:p>
          <a:pPr algn="l">
            <a:defRPr/>
          </a:pPr>
          <a:r>
            <a:rPr lang="en-US" cap="none" sz="1000" b="0" i="0" u="none" baseline="0"/>
            <a:t>* Total listing expenses amounted to RM2.447 million and was written-off against the share premium account. RM 2.3 million of the proceeds was utilised to pay for the listing expenses while the balance of the listing expenses was settled using the Group's internally generated funds.</a:t>
          </a:r>
        </a:p>
      </xdr:txBody>
    </xdr:sp>
    <xdr:clientData/>
  </xdr:twoCellAnchor>
  <xdr:twoCellAnchor>
    <xdr:from>
      <xdr:col>1</xdr:col>
      <xdr:colOff>9525</xdr:colOff>
      <xdr:row>97</xdr:row>
      <xdr:rowOff>9525</xdr:rowOff>
    </xdr:from>
    <xdr:to>
      <xdr:col>9</xdr:col>
      <xdr:colOff>0</xdr:colOff>
      <xdr:row>101</xdr:row>
      <xdr:rowOff>114300</xdr:rowOff>
    </xdr:to>
    <xdr:sp>
      <xdr:nvSpPr>
        <xdr:cNvPr id="31" name="Text 18"/>
        <xdr:cNvSpPr txBox="1">
          <a:spLocks noChangeArrowheads="1"/>
        </xdr:cNvSpPr>
      </xdr:nvSpPr>
      <xdr:spPr>
        <a:xfrm>
          <a:off x="314325" y="14849475"/>
          <a:ext cx="5715000" cy="6762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Business segments</a:t>
          </a:r>
          <a:r>
            <a:rPr lang="en-US" cap="none" sz="1000" b="0" i="0" u="none" baseline="0">
              <a:solidFill>
                <a:srgbClr val="000000"/>
              </a:solidFill>
              <a:latin typeface="Times New Roman"/>
              <a:ea typeface="Times New Roman"/>
              <a:cs typeface="Times New Roman"/>
            </a:rPr>
            <a:t>
No segmental analysis is prepared as the principal activities of the Group consist of those relating to manufacturing of wood based products. The revenue from operation in trading in furniture is insignificant compared to the Group's total revenue.</a:t>
          </a:r>
        </a:p>
      </xdr:txBody>
    </xdr:sp>
    <xdr:clientData/>
  </xdr:twoCellAnchor>
  <xdr:twoCellAnchor>
    <xdr:from>
      <xdr:col>1</xdr:col>
      <xdr:colOff>0</xdr:colOff>
      <xdr:row>415</xdr:row>
      <xdr:rowOff>0</xdr:rowOff>
    </xdr:from>
    <xdr:to>
      <xdr:col>8</xdr:col>
      <xdr:colOff>257175</xdr:colOff>
      <xdr:row>415</xdr:row>
      <xdr:rowOff>0</xdr:rowOff>
    </xdr:to>
    <xdr:sp>
      <xdr:nvSpPr>
        <xdr:cNvPr id="32" name="TextBox 32"/>
        <xdr:cNvSpPr txBox="1">
          <a:spLocks noChangeArrowheads="1"/>
        </xdr:cNvSpPr>
      </xdr:nvSpPr>
      <xdr:spPr>
        <a:xfrm>
          <a:off x="304800" y="62350650"/>
          <a:ext cx="567690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0</xdr:col>
      <xdr:colOff>295275</xdr:colOff>
      <xdr:row>173</xdr:row>
      <xdr:rowOff>47625</xdr:rowOff>
    </xdr:from>
    <xdr:to>
      <xdr:col>8</xdr:col>
      <xdr:colOff>285750</xdr:colOff>
      <xdr:row>179</xdr:row>
      <xdr:rowOff>85725</xdr:rowOff>
    </xdr:to>
    <xdr:sp>
      <xdr:nvSpPr>
        <xdr:cNvPr id="33" name="Text 18"/>
        <xdr:cNvSpPr txBox="1">
          <a:spLocks noChangeArrowheads="1"/>
        </xdr:cNvSpPr>
      </xdr:nvSpPr>
      <xdr:spPr>
        <a:xfrm>
          <a:off x="295275" y="25974675"/>
          <a:ext cx="5715000" cy="895350"/>
        </a:xfrm>
        <a:prstGeom prst="rect">
          <a:avLst/>
        </a:prstGeom>
        <a:solidFill>
          <a:srgbClr val="FFFFFF"/>
        </a:solidFill>
        <a:ln w="1" cmpd="sng">
          <a:noFill/>
        </a:ln>
      </xdr:spPr>
      <xdr:txBody>
        <a:bodyPr vertOverflow="clip" wrap="square"/>
        <a:p>
          <a:pPr algn="l">
            <a:defRPr/>
          </a:pPr>
          <a:r>
            <a:rPr lang="en-US" cap="none" sz="1000" b="0" i="0" u="none" baseline="0"/>
            <a:t>Subsequent to the period ended 30 June 2005, the Company announced on 6 July 2005 to Bursa Malaysia its decision to re-allocate the remaining portion of RM1,011,225 of proceeds utilization from listing of the Company on the Second Board of Bursa Malaysia Securities Berhad earmarked for capital expenditure to working capital purpose. This decision results in the withdrawal of the earlier approvals for capital expenditure that has not been utilised to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6"/>
  <sheetViews>
    <sheetView tabSelected="1" workbookViewId="0" topLeftCell="A1">
      <selection activeCell="A3" sqref="A3"/>
    </sheetView>
  </sheetViews>
  <sheetFormatPr defaultColWidth="9.140625" defaultRowHeight="12.75"/>
  <cols>
    <col min="1" max="1" width="32.7109375" style="2" customWidth="1"/>
    <col min="2" max="2" width="12.57421875" style="2" customWidth="1"/>
    <col min="3" max="3" width="1.7109375" style="2" customWidth="1"/>
    <col min="4" max="4" width="12.57421875" style="4" bestFit="1" customWidth="1"/>
    <col min="5" max="5" width="2.00390625" style="2" customWidth="1"/>
    <col min="6" max="6" width="10.421875" style="4" bestFit="1" customWidth="1"/>
    <col min="7" max="7" width="2.00390625" style="2" customWidth="1"/>
    <col min="8" max="8" width="12.28125" style="4" customWidth="1"/>
    <col min="9" max="9" width="1.7109375" style="2" customWidth="1"/>
    <col min="10" max="16384" width="9.140625" style="2" customWidth="1"/>
  </cols>
  <sheetData>
    <row r="1" spans="1:8" ht="11.25">
      <c r="A1" s="1" t="s">
        <v>0</v>
      </c>
      <c r="B1" s="1"/>
      <c r="C1" s="1"/>
      <c r="D1" s="1"/>
      <c r="E1" s="1"/>
      <c r="F1" s="1"/>
      <c r="G1" s="1"/>
      <c r="H1" s="1"/>
    </row>
    <row r="2" spans="1:8" ht="11.25">
      <c r="A2" s="1" t="s">
        <v>1</v>
      </c>
      <c r="B2" s="1"/>
      <c r="C2" s="1"/>
      <c r="D2" s="1"/>
      <c r="E2" s="1"/>
      <c r="F2" s="1"/>
      <c r="G2" s="1"/>
      <c r="H2" s="1"/>
    </row>
    <row r="3" spans="1:8" ht="11.25">
      <c r="A3" s="3"/>
      <c r="B3" s="1"/>
      <c r="C3" s="1"/>
      <c r="D3" s="1"/>
      <c r="E3" s="1"/>
      <c r="F3" s="1"/>
      <c r="G3" s="1"/>
      <c r="H3" s="1"/>
    </row>
    <row r="5" ht="11.25">
      <c r="A5" s="5" t="s">
        <v>2</v>
      </c>
    </row>
    <row r="6" ht="11.25">
      <c r="A6" s="5" t="s">
        <v>3</v>
      </c>
    </row>
    <row r="7" spans="1:2" ht="11.25">
      <c r="A7" s="5" t="s">
        <v>4</v>
      </c>
      <c r="B7" s="4"/>
    </row>
    <row r="8" spans="1:2" ht="11.25">
      <c r="A8" s="6"/>
      <c r="B8" s="4"/>
    </row>
    <row r="9" spans="1:8" ht="11.25">
      <c r="A9" s="6"/>
      <c r="B9" s="118" t="s">
        <v>5</v>
      </c>
      <c r="C9" s="118"/>
      <c r="D9" s="118"/>
      <c r="F9" s="118" t="s">
        <v>6</v>
      </c>
      <c r="G9" s="118"/>
      <c r="H9" s="118"/>
    </row>
    <row r="10" spans="2:8" ht="11.25">
      <c r="B10" s="4"/>
      <c r="C10" s="4"/>
      <c r="D10" s="4" t="s">
        <v>7</v>
      </c>
      <c r="E10" s="4"/>
      <c r="G10" s="4"/>
      <c r="H10" s="4" t="s">
        <v>7</v>
      </c>
    </row>
    <row r="11" spans="2:8" ht="11.25">
      <c r="B11" s="4" t="s">
        <v>8</v>
      </c>
      <c r="C11" s="4"/>
      <c r="D11" s="4" t="s">
        <v>9</v>
      </c>
      <c r="E11" s="4"/>
      <c r="F11" s="4" t="s">
        <v>8</v>
      </c>
      <c r="G11" s="4"/>
      <c r="H11" s="4" t="s">
        <v>9</v>
      </c>
    </row>
    <row r="12" spans="2:8" ht="11.25">
      <c r="B12" s="4" t="s">
        <v>10</v>
      </c>
      <c r="C12" s="4"/>
      <c r="D12" s="4" t="s">
        <v>10</v>
      </c>
      <c r="E12" s="4"/>
      <c r="F12" s="4" t="s">
        <v>11</v>
      </c>
      <c r="G12" s="4"/>
      <c r="H12" s="4" t="s">
        <v>12</v>
      </c>
    </row>
    <row r="13" spans="2:8" ht="11.25">
      <c r="B13" s="4" t="s">
        <v>13</v>
      </c>
      <c r="C13" s="4"/>
      <c r="D13" s="4" t="s">
        <v>14</v>
      </c>
      <c r="E13" s="4"/>
      <c r="F13" s="4" t="s">
        <v>13</v>
      </c>
      <c r="G13" s="4"/>
      <c r="H13" s="4" t="s">
        <v>14</v>
      </c>
    </row>
    <row r="14" spans="2:8" ht="11.25">
      <c r="B14" s="4" t="s">
        <v>15</v>
      </c>
      <c r="D14" s="4" t="s">
        <v>15</v>
      </c>
      <c r="F14" s="4" t="s">
        <v>15</v>
      </c>
      <c r="H14" s="4" t="s">
        <v>15</v>
      </c>
    </row>
    <row r="16" spans="1:8" s="7" customFormat="1" ht="11.25">
      <c r="A16" s="7" t="s">
        <v>16</v>
      </c>
      <c r="B16" s="7">
        <v>25651.874829999993</v>
      </c>
      <c r="D16" s="8">
        <v>22458</v>
      </c>
      <c r="F16" s="7">
        <v>49221.12759</v>
      </c>
      <c r="H16" s="8">
        <v>39542</v>
      </c>
    </row>
    <row r="17" spans="4:8" s="7" customFormat="1" ht="11.25">
      <c r="D17" s="8"/>
      <c r="H17" s="8"/>
    </row>
    <row r="18" spans="1:8" s="7" customFormat="1" ht="11.25">
      <c r="A18" s="7" t="s">
        <v>17</v>
      </c>
      <c r="B18" s="7">
        <v>-18405.182800000002</v>
      </c>
      <c r="D18" s="8">
        <v>-15811</v>
      </c>
      <c r="F18" s="7">
        <v>-35280.853839999996</v>
      </c>
      <c r="H18" s="8">
        <v>-27697</v>
      </c>
    </row>
    <row r="19" spans="2:8" s="7" customFormat="1" ht="11.25">
      <c r="B19" s="9"/>
      <c r="D19" s="9"/>
      <c r="F19" s="9"/>
      <c r="H19" s="9"/>
    </row>
    <row r="20" spans="1:8" s="7" customFormat="1" ht="11.25">
      <c r="A20" s="7" t="s">
        <v>18</v>
      </c>
      <c r="B20" s="7">
        <f>SUM(B16:B19)</f>
        <v>7246.692029999991</v>
      </c>
      <c r="D20" s="7">
        <f>SUM(D16:D19)</f>
        <v>6647</v>
      </c>
      <c r="F20" s="7">
        <f>SUM(F16:F19)</f>
        <v>13940.27375</v>
      </c>
      <c r="H20" s="7">
        <f>SUM(H16:H19)</f>
        <v>11845</v>
      </c>
    </row>
    <row r="21" spans="4:8" s="7" customFormat="1" ht="11.25">
      <c r="D21" s="8"/>
      <c r="H21" s="8"/>
    </row>
    <row r="22" spans="1:8" s="7" customFormat="1" ht="11.25">
      <c r="A22" s="2" t="s">
        <v>19</v>
      </c>
      <c r="B22" s="7">
        <v>-2414.0901499999995</v>
      </c>
      <c r="D22" s="8">
        <v>-2127</v>
      </c>
      <c r="F22" s="7">
        <v>-4822.615309999999</v>
      </c>
      <c r="H22" s="8">
        <v>-4177</v>
      </c>
    </row>
    <row r="23" spans="1:8" s="7" customFormat="1" ht="11.25">
      <c r="A23" s="2"/>
      <c r="D23" s="8"/>
      <c r="H23" s="8"/>
    </row>
    <row r="24" spans="1:8" s="7" customFormat="1" ht="11.25">
      <c r="A24" s="2" t="s">
        <v>20</v>
      </c>
      <c r="B24" s="7">
        <v>149.92160999999996</v>
      </c>
      <c r="D24" s="8">
        <v>32</v>
      </c>
      <c r="F24" s="7">
        <v>294.50433999999996</v>
      </c>
      <c r="H24" s="8">
        <v>47</v>
      </c>
    </row>
    <row r="25" spans="1:8" s="7" customFormat="1" ht="11.25">
      <c r="A25" s="2"/>
      <c r="B25" s="10"/>
      <c r="D25" s="10"/>
      <c r="F25" s="10"/>
      <c r="H25" s="10"/>
    </row>
    <row r="26" spans="1:8" s="7" customFormat="1" ht="11.25">
      <c r="A26" s="2" t="s">
        <v>21</v>
      </c>
      <c r="B26" s="11">
        <f>SUM(B20:B25)</f>
        <v>4982.523489999991</v>
      </c>
      <c r="C26" s="8">
        <v>0</v>
      </c>
      <c r="D26" s="8">
        <f>SUM(D20:D25)</f>
        <v>4552</v>
      </c>
      <c r="F26" s="8">
        <f>SUM(F20:F25)</f>
        <v>9412.16278</v>
      </c>
      <c r="G26" s="8"/>
      <c r="H26" s="8">
        <f>SUM(H20:H25)</f>
        <v>7715</v>
      </c>
    </row>
    <row r="27" s="7" customFormat="1" ht="11.25">
      <c r="A27" s="2"/>
    </row>
    <row r="28" spans="1:8" s="7" customFormat="1" ht="11.25">
      <c r="A28" s="2" t="s">
        <v>22</v>
      </c>
      <c r="B28" s="7">
        <v>-250.08473000000004</v>
      </c>
      <c r="D28" s="8">
        <v>-508</v>
      </c>
      <c r="F28" s="7">
        <v>-516.48452</v>
      </c>
      <c r="H28" s="8">
        <v>-1001</v>
      </c>
    </row>
    <row r="29" spans="1:8" s="7" customFormat="1" ht="11.25">
      <c r="A29" s="2"/>
      <c r="B29" s="10"/>
      <c r="D29" s="10"/>
      <c r="F29" s="10"/>
      <c r="H29" s="10"/>
    </row>
    <row r="30" spans="1:8" s="7" customFormat="1" ht="11.25">
      <c r="A30" s="2" t="s">
        <v>23</v>
      </c>
      <c r="B30" s="8">
        <f>SUM(B26:B29)</f>
        <v>4732.438759999992</v>
      </c>
      <c r="D30" s="8">
        <f>SUM(D26:D29)</f>
        <v>4044</v>
      </c>
      <c r="F30" s="8">
        <f>SUM(F26:F29)</f>
        <v>8895.67826</v>
      </c>
      <c r="H30" s="8">
        <f>SUM(H26:H29)</f>
        <v>6714</v>
      </c>
    </row>
    <row r="31" spans="1:8" s="7" customFormat="1" ht="11.25">
      <c r="A31" s="2"/>
      <c r="B31" s="8"/>
      <c r="D31" s="8"/>
      <c r="F31" s="8"/>
      <c r="H31" s="8"/>
    </row>
    <row r="32" spans="1:8" s="7" customFormat="1" ht="11.25">
      <c r="A32" s="2" t="s">
        <v>24</v>
      </c>
      <c r="B32" s="7">
        <v>-1033.9040137472552</v>
      </c>
      <c r="D32" s="8">
        <v>-1118</v>
      </c>
      <c r="F32" s="7">
        <v>-1867.7021919450865</v>
      </c>
      <c r="H32" s="8">
        <v>-1565</v>
      </c>
    </row>
    <row r="33" spans="1:8" s="7" customFormat="1" ht="11.25">
      <c r="A33" s="2"/>
      <c r="B33" s="10"/>
      <c r="D33" s="10"/>
      <c r="F33" s="10"/>
      <c r="H33" s="10"/>
    </row>
    <row r="34" spans="1:8" s="7" customFormat="1" ht="11.25">
      <c r="A34" s="2" t="s">
        <v>25</v>
      </c>
      <c r="B34" s="12">
        <f>SUM(B30:B33)</f>
        <v>3698.5347462527366</v>
      </c>
      <c r="D34" s="12">
        <f>SUM(D30:D33)</f>
        <v>2926</v>
      </c>
      <c r="F34" s="12">
        <f>SUM(F30:F33)-1</f>
        <v>7026.976068054914</v>
      </c>
      <c r="H34" s="12">
        <f>SUM(H30:H33)</f>
        <v>5149</v>
      </c>
    </row>
    <row r="35" spans="2:8" s="7" customFormat="1" ht="11.25">
      <c r="B35" s="13"/>
      <c r="C35" s="13"/>
      <c r="D35" s="14"/>
      <c r="E35" s="13"/>
      <c r="F35" s="13"/>
      <c r="G35" s="13"/>
      <c r="H35" s="14"/>
    </row>
    <row r="36" spans="1:8" s="7" customFormat="1" ht="11.25">
      <c r="A36" s="2" t="s">
        <v>26</v>
      </c>
      <c r="B36" s="7">
        <v>0</v>
      </c>
      <c r="D36" s="8">
        <v>0</v>
      </c>
      <c r="F36" s="7">
        <v>0</v>
      </c>
      <c r="H36" s="8">
        <v>0</v>
      </c>
    </row>
    <row r="37" spans="1:8" s="7" customFormat="1" ht="11.25">
      <c r="A37" s="2"/>
      <c r="B37" s="9"/>
      <c r="D37" s="9"/>
      <c r="F37" s="9"/>
      <c r="H37" s="9"/>
    </row>
    <row r="38" spans="1:8" s="7" customFormat="1" ht="11.25">
      <c r="A38" s="2" t="s">
        <v>27</v>
      </c>
      <c r="B38" s="7">
        <f>SUM(B34:B37)</f>
        <v>3698.5347462527366</v>
      </c>
      <c r="D38" s="7">
        <f>SUM(D34:D37)</f>
        <v>2926</v>
      </c>
      <c r="F38" s="7">
        <f>SUM(F34:F37)</f>
        <v>7026.976068054914</v>
      </c>
      <c r="H38" s="7">
        <f>SUM(H34:H37)</f>
        <v>5149</v>
      </c>
    </row>
    <row r="39" spans="1:8" s="7" customFormat="1" ht="11.25">
      <c r="A39" s="2"/>
      <c r="D39" s="8"/>
      <c r="H39" s="8"/>
    </row>
    <row r="40" spans="1:8" s="7" customFormat="1" ht="11.25">
      <c r="A40" s="2" t="s">
        <v>28</v>
      </c>
      <c r="B40" s="15">
        <v>0</v>
      </c>
      <c r="C40" s="15"/>
      <c r="D40" s="11">
        <v>-1859</v>
      </c>
      <c r="E40" s="15"/>
      <c r="F40" s="15">
        <v>0</v>
      </c>
      <c r="H40" s="8">
        <v>-4082</v>
      </c>
    </row>
    <row r="41" spans="2:8" s="7" customFormat="1" ht="11.25">
      <c r="B41" s="16"/>
      <c r="C41" s="15"/>
      <c r="D41" s="16"/>
      <c r="E41" s="15"/>
      <c r="F41" s="16"/>
      <c r="H41" s="10"/>
    </row>
    <row r="42" spans="1:8" s="7" customFormat="1" ht="12" thickBot="1">
      <c r="A42" s="2" t="s">
        <v>29</v>
      </c>
      <c r="B42" s="17">
        <f>SUM(B38:B41)</f>
        <v>3698.5347462527366</v>
      </c>
      <c r="D42" s="17">
        <f>SUM(D38:D41)</f>
        <v>1067</v>
      </c>
      <c r="F42" s="17">
        <f>SUM(F38:F41)</f>
        <v>7026.976068054914</v>
      </c>
      <c r="H42" s="17">
        <f>SUM(H38:H41)</f>
        <v>1067</v>
      </c>
    </row>
    <row r="43" spans="1:8" s="7" customFormat="1" ht="12" thickTop="1">
      <c r="A43" s="2"/>
      <c r="D43" s="8"/>
      <c r="H43" s="8"/>
    </row>
    <row r="44" spans="1:8" s="7" customFormat="1" ht="11.25">
      <c r="A44" s="2"/>
      <c r="B44" s="18"/>
      <c r="C44" s="15"/>
      <c r="D44" s="19"/>
      <c r="E44" s="15"/>
      <c r="F44" s="18"/>
      <c r="H44" s="14"/>
    </row>
    <row r="45" spans="1:8" s="7" customFormat="1" ht="12" thickBot="1">
      <c r="A45" s="20" t="s">
        <v>30</v>
      </c>
      <c r="B45" s="21">
        <v>3.082112288543949</v>
      </c>
      <c r="C45" s="22"/>
      <c r="D45" s="23">
        <v>1.12</v>
      </c>
      <c r="E45" s="22"/>
      <c r="F45" s="21">
        <v>5.856646723379097</v>
      </c>
      <c r="H45" s="24">
        <v>1.12</v>
      </c>
    </row>
    <row r="46" spans="1:8" s="7" customFormat="1" ht="12" thickTop="1">
      <c r="A46" s="2"/>
      <c r="B46" s="25"/>
      <c r="C46" s="25"/>
      <c r="D46" s="26"/>
      <c r="E46" s="25"/>
      <c r="F46" s="26"/>
      <c r="H46" s="8"/>
    </row>
  </sheetData>
  <mergeCells count="2">
    <mergeCell ref="B9:D9"/>
    <mergeCell ref="F9:H9"/>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J43"/>
  <sheetViews>
    <sheetView workbookViewId="0" topLeftCell="A1">
      <selection activeCell="A3" sqref="A3"/>
    </sheetView>
  </sheetViews>
  <sheetFormatPr defaultColWidth="9.140625" defaultRowHeight="12.75"/>
  <cols>
    <col min="1" max="1" width="57.28125" style="27" customWidth="1"/>
    <col min="2" max="2" width="12.57421875" style="27" customWidth="1"/>
    <col min="3" max="3" width="1.7109375" style="27" customWidth="1"/>
    <col min="4" max="4" width="12.57421875" style="28" bestFit="1" customWidth="1"/>
    <col min="5" max="5" width="2.00390625" style="27" customWidth="1"/>
    <col min="6" max="16384" width="9.140625" style="27" customWidth="1"/>
  </cols>
  <sheetData>
    <row r="1" ht="11.25">
      <c r="A1" s="1" t="s">
        <v>0</v>
      </c>
    </row>
    <row r="2" ht="11.25">
      <c r="A2" s="1" t="s">
        <v>1</v>
      </c>
    </row>
    <row r="3" ht="11.25">
      <c r="A3" s="3"/>
    </row>
    <row r="5" ht="11.25">
      <c r="A5" s="29" t="s">
        <v>31</v>
      </c>
    </row>
    <row r="6" ht="11.25">
      <c r="A6" s="29" t="s">
        <v>4</v>
      </c>
    </row>
    <row r="7" ht="11.25">
      <c r="B7" s="28"/>
    </row>
    <row r="8" spans="2:4" ht="11.25">
      <c r="B8" s="28"/>
      <c r="D8" s="28" t="s">
        <v>32</v>
      </c>
    </row>
    <row r="9" spans="2:4" ht="11.25">
      <c r="B9" s="28" t="s">
        <v>33</v>
      </c>
      <c r="D9" s="28" t="s">
        <v>34</v>
      </c>
    </row>
    <row r="10" spans="2:4" ht="11.25">
      <c r="B10" s="28" t="s">
        <v>35</v>
      </c>
      <c r="D10" s="28" t="s">
        <v>36</v>
      </c>
    </row>
    <row r="11" spans="2:4" ht="11.25">
      <c r="B11" s="28" t="s">
        <v>10</v>
      </c>
      <c r="D11" s="28" t="s">
        <v>37</v>
      </c>
    </row>
    <row r="12" spans="2:4" ht="11.25">
      <c r="B12" s="30" t="s">
        <v>13</v>
      </c>
      <c r="D12" s="30" t="s">
        <v>38</v>
      </c>
    </row>
    <row r="13" spans="2:4" ht="11.25">
      <c r="B13" s="28" t="s">
        <v>15</v>
      </c>
      <c r="D13" s="28" t="s">
        <v>15</v>
      </c>
    </row>
    <row r="15" spans="1:4" s="15" customFormat="1" ht="11.25">
      <c r="A15" s="31" t="s">
        <v>39</v>
      </c>
      <c r="B15" s="15">
        <v>68437.63303</v>
      </c>
      <c r="D15" s="11">
        <v>67487.522</v>
      </c>
    </row>
    <row r="16" spans="1:4" s="15" customFormat="1" ht="11.25">
      <c r="A16" s="31" t="s">
        <v>40</v>
      </c>
      <c r="D16" s="11"/>
    </row>
    <row r="17" spans="1:4" s="15" customFormat="1" ht="11.25">
      <c r="A17" s="31"/>
      <c r="D17" s="11"/>
    </row>
    <row r="18" spans="1:4" s="15" customFormat="1" ht="11.25">
      <c r="A18" s="31" t="s">
        <v>41</v>
      </c>
      <c r="D18" s="11"/>
    </row>
    <row r="19" spans="1:5" s="15" customFormat="1" ht="11.25">
      <c r="A19" s="32" t="s">
        <v>42</v>
      </c>
      <c r="B19" s="33">
        <v>14102.503260000001</v>
      </c>
      <c r="C19" s="32"/>
      <c r="D19" s="33">
        <v>13314.191</v>
      </c>
      <c r="E19" s="32"/>
    </row>
    <row r="20" spans="1:5" s="15" customFormat="1" ht="11.25">
      <c r="A20" s="32" t="s">
        <v>43</v>
      </c>
      <c r="B20" s="34">
        <v>15084.93537</v>
      </c>
      <c r="C20" s="32"/>
      <c r="D20" s="34">
        <v>10639.91</v>
      </c>
      <c r="E20" s="32"/>
    </row>
    <row r="21" spans="1:5" s="15" customFormat="1" ht="11.25">
      <c r="A21" s="32" t="s">
        <v>44</v>
      </c>
      <c r="B21" s="34">
        <v>1494.6210899999999</v>
      </c>
      <c r="C21" s="32"/>
      <c r="D21" s="34">
        <v>2132.9743</v>
      </c>
      <c r="E21" s="32"/>
    </row>
    <row r="22" spans="1:5" s="15" customFormat="1" ht="11.25">
      <c r="A22" s="32"/>
      <c r="B22" s="35">
        <f>SUM(B19:B21)</f>
        <v>30682.05972</v>
      </c>
      <c r="C22" s="32"/>
      <c r="D22" s="35">
        <f>SUM(D19:D21)</f>
        <v>26087.075300000004</v>
      </c>
      <c r="E22" s="32"/>
    </row>
    <row r="23" spans="1:5" s="15" customFormat="1" ht="11.25">
      <c r="A23" s="36" t="s">
        <v>45</v>
      </c>
      <c r="B23" s="34"/>
      <c r="C23" s="32"/>
      <c r="D23" s="37"/>
      <c r="E23" s="32"/>
    </row>
    <row r="24" spans="1:10" s="15" customFormat="1" ht="11.25">
      <c r="A24" s="32" t="s">
        <v>46</v>
      </c>
      <c r="B24" s="34">
        <v>9620.092129999999</v>
      </c>
      <c r="C24" s="32"/>
      <c r="D24" s="34">
        <v>8424.837</v>
      </c>
      <c r="E24" s="32"/>
      <c r="F24" s="32"/>
      <c r="G24" s="32"/>
      <c r="H24" s="32"/>
      <c r="I24" s="32"/>
      <c r="J24" s="32"/>
    </row>
    <row r="25" spans="1:10" s="15" customFormat="1" ht="11.25">
      <c r="A25" s="32" t="s">
        <v>47</v>
      </c>
      <c r="B25" s="34">
        <v>6610.901410000001</v>
      </c>
      <c r="C25" s="32"/>
      <c r="D25" s="34">
        <v>6798.488</v>
      </c>
      <c r="E25" s="32"/>
      <c r="F25" s="32"/>
      <c r="G25" s="32"/>
      <c r="H25" s="32"/>
      <c r="I25" s="32"/>
      <c r="J25" s="32"/>
    </row>
    <row r="26" spans="1:10" s="15" customFormat="1" ht="11.25">
      <c r="A26" s="32" t="s">
        <v>24</v>
      </c>
      <c r="B26" s="34">
        <v>904.7215547835264</v>
      </c>
      <c r="C26" s="32"/>
      <c r="D26" s="34">
        <v>428.874</v>
      </c>
      <c r="E26" s="32"/>
      <c r="F26" s="38"/>
      <c r="G26" s="38"/>
      <c r="H26" s="38"/>
      <c r="I26" s="38"/>
      <c r="J26" s="38"/>
    </row>
    <row r="27" spans="1:10" s="15" customFormat="1" ht="11.25">
      <c r="A27" s="32"/>
      <c r="B27" s="35">
        <f>SUM(B24:B26)</f>
        <v>17135.715094783525</v>
      </c>
      <c r="C27" s="32"/>
      <c r="D27" s="35">
        <f>SUM(D24:D26)</f>
        <v>15652.199</v>
      </c>
      <c r="E27" s="32"/>
      <c r="F27" s="38"/>
      <c r="G27" s="38"/>
      <c r="H27" s="38"/>
      <c r="I27" s="38"/>
      <c r="J27" s="38"/>
    </row>
    <row r="28" spans="4:10" s="15" customFormat="1" ht="11.25">
      <c r="D28" s="11"/>
      <c r="F28" s="38"/>
      <c r="G28" s="38"/>
      <c r="H28" s="38"/>
      <c r="I28" s="38"/>
      <c r="J28" s="38"/>
    </row>
    <row r="29" spans="1:10" s="15" customFormat="1" ht="11.25">
      <c r="A29" s="31" t="s">
        <v>48</v>
      </c>
      <c r="B29" s="15">
        <f>B22-B27</f>
        <v>13546.344625216476</v>
      </c>
      <c r="D29" s="15">
        <f>D22-D27</f>
        <v>10434.876300000004</v>
      </c>
      <c r="F29" s="38"/>
      <c r="G29" s="38"/>
      <c r="H29" s="38"/>
      <c r="I29" s="38"/>
      <c r="J29" s="38"/>
    </row>
    <row r="30" spans="6:10" s="15" customFormat="1" ht="11.25">
      <c r="F30" s="38"/>
      <c r="G30" s="38"/>
      <c r="H30" s="38"/>
      <c r="I30" s="38"/>
      <c r="J30" s="38"/>
    </row>
    <row r="31" spans="2:10" s="15" customFormat="1" ht="12" thickBot="1">
      <c r="B31" s="39">
        <f>SUM(B15:B16)+B29</f>
        <v>81983.97765521647</v>
      </c>
      <c r="D31" s="39">
        <f>SUM(D15:D16)+D29</f>
        <v>77922.3983</v>
      </c>
      <c r="F31" s="38"/>
      <c r="G31" s="38"/>
      <c r="H31" s="38"/>
      <c r="I31" s="38"/>
      <c r="J31" s="38"/>
    </row>
    <row r="32" spans="6:10" s="15" customFormat="1" ht="12" thickTop="1">
      <c r="F32" s="38"/>
      <c r="G32" s="38"/>
      <c r="H32" s="38"/>
      <c r="I32" s="38"/>
      <c r="J32" s="38"/>
    </row>
    <row r="33" spans="1:10" ht="11.25">
      <c r="A33" s="29" t="s">
        <v>49</v>
      </c>
      <c r="B33" s="15">
        <v>60000</v>
      </c>
      <c r="D33" s="15">
        <v>60000</v>
      </c>
      <c r="F33" s="38"/>
      <c r="G33" s="38"/>
      <c r="H33" s="38"/>
      <c r="I33" s="38"/>
      <c r="J33" s="38"/>
    </row>
    <row r="34" spans="1:10" ht="11.25">
      <c r="A34" s="29" t="s">
        <v>50</v>
      </c>
      <c r="B34" s="15">
        <v>11274.498348054913</v>
      </c>
      <c r="D34" s="15">
        <v>7846.52598</v>
      </c>
      <c r="F34" s="40"/>
      <c r="G34" s="38"/>
      <c r="H34" s="38"/>
      <c r="I34" s="38"/>
      <c r="J34" s="38"/>
    </row>
    <row r="35" spans="1:10" ht="11.25">
      <c r="A35" s="29"/>
      <c r="B35" s="15"/>
      <c r="D35" s="41"/>
      <c r="F35" s="38"/>
      <c r="G35" s="38"/>
      <c r="H35" s="38"/>
      <c r="I35" s="38"/>
      <c r="J35" s="38"/>
    </row>
    <row r="36" spans="1:10" ht="11.25">
      <c r="A36" s="29" t="s">
        <v>51</v>
      </c>
      <c r="B36" s="42">
        <f>SUM(B33:B35)</f>
        <v>71274.49834805491</v>
      </c>
      <c r="D36" s="42">
        <f>SUM(D33:D35)</f>
        <v>67846.52598</v>
      </c>
      <c r="F36" s="38"/>
      <c r="G36" s="38"/>
      <c r="H36" s="38"/>
      <c r="I36" s="38"/>
      <c r="J36" s="38"/>
    </row>
    <row r="37" spans="1:10" ht="11.25">
      <c r="A37" s="29" t="s">
        <v>52</v>
      </c>
      <c r="B37" s="32">
        <v>2935.8689471615603</v>
      </c>
      <c r="D37" s="32">
        <v>1714.597</v>
      </c>
      <c r="F37" s="38"/>
      <c r="G37" s="38"/>
      <c r="H37" s="38"/>
      <c r="I37" s="38"/>
      <c r="J37" s="38"/>
    </row>
    <row r="38" spans="1:10" ht="11.25">
      <c r="A38" s="29" t="s">
        <v>53</v>
      </c>
      <c r="B38" s="32">
        <v>3494.46136</v>
      </c>
      <c r="D38" s="32">
        <v>3830.5</v>
      </c>
      <c r="F38" s="38"/>
      <c r="G38" s="38"/>
      <c r="H38" s="38"/>
      <c r="I38" s="38"/>
      <c r="J38" s="38"/>
    </row>
    <row r="39" spans="1:10" ht="11.25">
      <c r="A39" s="29" t="s">
        <v>54</v>
      </c>
      <c r="B39" s="32">
        <v>4279.065</v>
      </c>
      <c r="D39" s="32">
        <v>4530</v>
      </c>
      <c r="F39" s="38"/>
      <c r="G39" s="38"/>
      <c r="H39" s="38"/>
      <c r="I39" s="38"/>
      <c r="J39" s="38"/>
    </row>
    <row r="40" spans="1:10" ht="12" thickBot="1">
      <c r="A40" s="29"/>
      <c r="B40" s="39">
        <f>SUM(B36:B39)</f>
        <v>81983.89365521648</v>
      </c>
      <c r="D40" s="39">
        <f>SUM(D36:D39)</f>
        <v>77921.62298</v>
      </c>
      <c r="F40" s="38"/>
      <c r="G40" s="38"/>
      <c r="H40" s="38"/>
      <c r="I40" s="38"/>
      <c r="J40" s="38"/>
    </row>
    <row r="41" spans="1:4" ht="12" thickTop="1">
      <c r="A41" s="43"/>
      <c r="B41" s="44"/>
      <c r="D41" s="44"/>
    </row>
    <row r="42" spans="1:4" ht="12" thickBot="1">
      <c r="A42" s="45" t="s">
        <v>55</v>
      </c>
      <c r="B42" s="46">
        <f>(B36)/(B33*2)</f>
        <v>0.5939541529004576</v>
      </c>
      <c r="C42" s="29"/>
      <c r="D42" s="46">
        <f>(D36)/(D33*2)</f>
        <v>0.5653877165000001</v>
      </c>
    </row>
    <row r="43" spans="1:2" ht="11.25">
      <c r="A43" s="43"/>
      <c r="B43" s="44"/>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38"/>
  <sheetViews>
    <sheetView workbookViewId="0" topLeftCell="A1">
      <selection activeCell="A3" sqref="A3"/>
    </sheetView>
  </sheetViews>
  <sheetFormatPr defaultColWidth="9.140625" defaultRowHeight="12.75"/>
  <cols>
    <col min="1" max="1" width="50.00390625" style="2" customWidth="1"/>
    <col min="2" max="2" width="3.421875" style="2" customWidth="1"/>
    <col min="3" max="3" width="14.57421875" style="15" bestFit="1" customWidth="1"/>
    <col min="4" max="4" width="1.7109375" style="2" customWidth="1"/>
    <col min="5" max="5" width="12.8515625" style="2" customWidth="1"/>
    <col min="6" max="6" width="1.57421875" style="2" customWidth="1"/>
    <col min="7" max="16384" width="9.140625" style="2" customWidth="1"/>
  </cols>
  <sheetData>
    <row r="1" ht="11.25">
      <c r="A1" s="1" t="s">
        <v>0</v>
      </c>
    </row>
    <row r="2" ht="11.25">
      <c r="A2" s="1" t="s">
        <v>1</v>
      </c>
    </row>
    <row r="3" ht="11.25">
      <c r="A3" s="47"/>
    </row>
    <row r="5" ht="11.25">
      <c r="A5" s="6" t="s">
        <v>56</v>
      </c>
    </row>
    <row r="6" ht="11.25">
      <c r="A6" s="6" t="s">
        <v>3</v>
      </c>
    </row>
    <row r="7" spans="1:3" ht="11.25">
      <c r="A7" s="29" t="s">
        <v>4</v>
      </c>
      <c r="C7" s="27"/>
    </row>
    <row r="8" spans="1:5" ht="11.25">
      <c r="A8" s="6"/>
      <c r="C8" s="4"/>
      <c r="E8" s="4"/>
    </row>
    <row r="9" spans="1:5" ht="11.25">
      <c r="A9" s="6"/>
      <c r="C9" s="4" t="s">
        <v>57</v>
      </c>
      <c r="D9" s="4"/>
      <c r="E9" s="4" t="s">
        <v>57</v>
      </c>
    </row>
    <row r="10" spans="1:5" ht="11.25">
      <c r="A10" s="6"/>
      <c r="C10" s="4" t="s">
        <v>8</v>
      </c>
      <c r="E10" s="4" t="s">
        <v>7</v>
      </c>
    </row>
    <row r="11" spans="1:5" ht="11.25">
      <c r="A11" s="6"/>
      <c r="C11" s="4" t="s">
        <v>10</v>
      </c>
      <c r="E11" s="4" t="s">
        <v>12</v>
      </c>
    </row>
    <row r="12" spans="1:5" ht="11.25">
      <c r="A12" s="6"/>
      <c r="B12" s="6"/>
      <c r="C12" s="48" t="s">
        <v>13</v>
      </c>
      <c r="D12" s="48"/>
      <c r="E12" s="48" t="s">
        <v>14</v>
      </c>
    </row>
    <row r="13" spans="1:5" ht="11.25">
      <c r="A13" s="6"/>
      <c r="C13" s="28" t="s">
        <v>15</v>
      </c>
      <c r="D13" s="28"/>
      <c r="E13" s="28" t="s">
        <v>15</v>
      </c>
    </row>
    <row r="14" spans="1:3" ht="11.25">
      <c r="A14" s="6"/>
      <c r="C14" s="27"/>
    </row>
    <row r="15" spans="1:5" ht="11.25">
      <c r="A15" s="6" t="s">
        <v>58</v>
      </c>
      <c r="C15" s="15">
        <v>3941.796870000002</v>
      </c>
      <c r="D15" s="7"/>
      <c r="E15" s="15">
        <v>-1548</v>
      </c>
    </row>
    <row r="16" spans="1:5" ht="11.25">
      <c r="A16" s="6"/>
      <c r="D16" s="7"/>
      <c r="E16" s="15"/>
    </row>
    <row r="17" spans="1:5" ht="11.25">
      <c r="A17" s="6" t="s">
        <v>59</v>
      </c>
      <c r="C17" s="15">
        <v>-3130.5783599999995</v>
      </c>
      <c r="D17" s="7"/>
      <c r="E17" s="15">
        <v>-3789</v>
      </c>
    </row>
    <row r="18" spans="3:5" ht="11.25">
      <c r="C18" s="32"/>
      <c r="D18" s="7"/>
      <c r="E18" s="15"/>
    </row>
    <row r="19" spans="1:5" ht="11.25">
      <c r="A19" s="6" t="s">
        <v>60</v>
      </c>
      <c r="C19" s="32">
        <v>-741.63882</v>
      </c>
      <c r="D19" s="7"/>
      <c r="E19" s="15">
        <v>11447</v>
      </c>
    </row>
    <row r="20" spans="3:5" ht="11.25">
      <c r="C20" s="49"/>
      <c r="D20" s="7"/>
      <c r="E20" s="49"/>
    </row>
    <row r="21" spans="1:5" ht="11.25">
      <c r="A21" s="2" t="s">
        <v>61</v>
      </c>
      <c r="C21" s="32">
        <f>SUM(C15:C20)</f>
        <v>69.57969000000242</v>
      </c>
      <c r="D21" s="7"/>
      <c r="E21" s="32">
        <f>SUM(E15:E20)</f>
        <v>6110</v>
      </c>
    </row>
    <row r="22" spans="3:5" ht="11.25">
      <c r="C22" s="32"/>
      <c r="D22" s="7"/>
      <c r="E22" s="32"/>
    </row>
    <row r="23" spans="1:5" ht="11.25">
      <c r="A23" s="6" t="s">
        <v>62</v>
      </c>
      <c r="C23" s="50">
        <v>575.1191300000002</v>
      </c>
      <c r="D23" s="7"/>
      <c r="E23" s="50" t="s">
        <v>63</v>
      </c>
    </row>
    <row r="24" spans="3:5" ht="11.25">
      <c r="C24" s="32"/>
      <c r="D24" s="7"/>
      <c r="E24" s="32"/>
    </row>
    <row r="25" spans="1:5" ht="12" thickBot="1">
      <c r="A25" s="6" t="s">
        <v>64</v>
      </c>
      <c r="C25" s="39">
        <f>SUM(C21:C24)</f>
        <v>644.6988200000026</v>
      </c>
      <c r="D25" s="7"/>
      <c r="E25" s="39">
        <f>SUM(E21:E24)</f>
        <v>6110</v>
      </c>
    </row>
    <row r="26" spans="3:5" ht="12" thickTop="1">
      <c r="C26" s="51"/>
      <c r="E26" s="13"/>
    </row>
    <row r="27" spans="3:5" ht="11.25">
      <c r="C27" s="51"/>
      <c r="E27" s="13"/>
    </row>
    <row r="28" spans="1:5" ht="11.25">
      <c r="A28" s="52" t="s">
        <v>65</v>
      </c>
      <c r="C28" s="51"/>
      <c r="E28" s="13"/>
    </row>
    <row r="29" spans="3:5" ht="11.25">
      <c r="C29" s="51"/>
      <c r="E29" s="13"/>
    </row>
    <row r="30" spans="1:5" ht="11.25">
      <c r="A30" s="2" t="s">
        <v>66</v>
      </c>
      <c r="C30" s="53">
        <v>1494.6210899999999</v>
      </c>
      <c r="E30" s="32">
        <v>7129</v>
      </c>
    </row>
    <row r="31" spans="1:5" ht="11.25">
      <c r="A31" s="2" t="s">
        <v>67</v>
      </c>
      <c r="C31" s="54">
        <v>-849.92227</v>
      </c>
      <c r="E31" s="32">
        <v>-1019</v>
      </c>
    </row>
    <row r="32" spans="3:5" ht="11.25">
      <c r="C32" s="53"/>
      <c r="E32" s="32"/>
    </row>
    <row r="33" spans="1:5" ht="12" thickBot="1">
      <c r="A33" s="6" t="s">
        <v>64</v>
      </c>
      <c r="C33" s="55">
        <f>SUM(C30:C32)</f>
        <v>644.6988199999998</v>
      </c>
      <c r="E33" s="39">
        <f>SUM(E30:E32)</f>
        <v>6110</v>
      </c>
    </row>
    <row r="34" spans="3:5" ht="12" thickTop="1">
      <c r="C34" s="51"/>
      <c r="E34" s="13"/>
    </row>
    <row r="35" spans="3:5" ht="11.25">
      <c r="C35" s="51"/>
      <c r="E35" s="13"/>
    </row>
    <row r="36" ht="11.25">
      <c r="A36" s="7" t="s">
        <v>68</v>
      </c>
    </row>
    <row r="38" ht="11.25">
      <c r="A38" s="2" t="s">
        <v>69</v>
      </c>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E66"/>
  <sheetViews>
    <sheetView workbookViewId="0" topLeftCell="A1">
      <selection activeCell="A3" sqref="A3"/>
    </sheetView>
  </sheetViews>
  <sheetFormatPr defaultColWidth="9.140625" defaultRowHeight="12.75"/>
  <cols>
    <col min="1" max="1" width="30.8515625" style="2" customWidth="1"/>
    <col min="2" max="2" width="11.140625" style="7" customWidth="1"/>
    <col min="3" max="3" width="10.8515625" style="7" customWidth="1"/>
    <col min="4" max="4" width="12.421875" style="7" bestFit="1" customWidth="1"/>
    <col min="5" max="5" width="9.57421875" style="7" customWidth="1"/>
    <col min="6" max="6" width="5.8515625" style="2" customWidth="1"/>
    <col min="7" max="7" width="1.28515625" style="2" customWidth="1"/>
    <col min="8" max="16384" width="9.140625" style="2" customWidth="1"/>
  </cols>
  <sheetData>
    <row r="1" ht="11.25">
      <c r="A1" s="1" t="s">
        <v>0</v>
      </c>
    </row>
    <row r="2" ht="11.25">
      <c r="A2" s="1" t="s">
        <v>1</v>
      </c>
    </row>
    <row r="3" ht="11.25">
      <c r="A3" s="47"/>
    </row>
    <row r="5" ht="11.25">
      <c r="A5" s="6" t="s">
        <v>70</v>
      </c>
    </row>
    <row r="6" ht="11.25">
      <c r="A6" s="6" t="s">
        <v>3</v>
      </c>
    </row>
    <row r="7" ht="11.25">
      <c r="A7" s="6" t="s">
        <v>4</v>
      </c>
    </row>
    <row r="8" spans="1:4" ht="11.25">
      <c r="A8" s="6"/>
      <c r="D8" s="8"/>
    </row>
    <row r="9" spans="1:4" ht="11.25">
      <c r="A9" s="6"/>
      <c r="D9" s="8"/>
    </row>
    <row r="10" ht="11.25">
      <c r="D10" s="8" t="s">
        <v>71</v>
      </c>
    </row>
    <row r="11" spans="2:4" ht="11.25">
      <c r="B11" s="8" t="s">
        <v>72</v>
      </c>
      <c r="C11" s="8" t="s">
        <v>72</v>
      </c>
      <c r="D11" s="8" t="s">
        <v>73</v>
      </c>
    </row>
    <row r="12" spans="2:5" ht="11.25">
      <c r="B12" s="8" t="s">
        <v>74</v>
      </c>
      <c r="C12" s="8" t="s">
        <v>75</v>
      </c>
      <c r="D12" s="8" t="s">
        <v>76</v>
      </c>
      <c r="E12" s="8" t="s">
        <v>77</v>
      </c>
    </row>
    <row r="13" spans="2:5" ht="11.25">
      <c r="B13" s="8" t="s">
        <v>15</v>
      </c>
      <c r="C13" s="8" t="s">
        <v>15</v>
      </c>
      <c r="D13" s="8" t="s">
        <v>15</v>
      </c>
      <c r="E13" s="8" t="s">
        <v>15</v>
      </c>
    </row>
    <row r="14" spans="2:5" ht="11.25">
      <c r="B14" s="8"/>
      <c r="C14" s="8"/>
      <c r="D14" s="8"/>
      <c r="E14" s="8"/>
    </row>
    <row r="15" spans="1:5" ht="11.25">
      <c r="A15" s="6" t="s">
        <v>78</v>
      </c>
      <c r="B15" s="56" t="s">
        <v>63</v>
      </c>
      <c r="C15" s="57">
        <v>0</v>
      </c>
      <c r="D15" s="57">
        <v>-21</v>
      </c>
      <c r="E15" s="56">
        <f>SUM(B15:D15)</f>
        <v>-21</v>
      </c>
    </row>
    <row r="17" ht="11.25">
      <c r="A17" s="2" t="s">
        <v>79</v>
      </c>
    </row>
    <row r="18" spans="1:5" ht="11.25">
      <c r="A18" s="2" t="s">
        <v>80</v>
      </c>
      <c r="B18" s="58">
        <v>42950</v>
      </c>
      <c r="C18" s="59">
        <v>87</v>
      </c>
      <c r="D18" s="59">
        <v>0</v>
      </c>
      <c r="E18" s="60">
        <f>SUM(B18:D18)</f>
        <v>43037</v>
      </c>
    </row>
    <row r="19" spans="1:5" ht="11.25">
      <c r="A19" s="2" t="s">
        <v>81</v>
      </c>
      <c r="B19" s="61">
        <v>11300</v>
      </c>
      <c r="C19" s="13">
        <v>0</v>
      </c>
      <c r="D19" s="13">
        <v>0</v>
      </c>
      <c r="E19" s="62">
        <f>SUM(B19:D19)</f>
        <v>11300</v>
      </c>
    </row>
    <row r="20" spans="1:5" ht="11.25">
      <c r="A20" s="2" t="s">
        <v>82</v>
      </c>
      <c r="B20" s="63">
        <v>5750</v>
      </c>
      <c r="C20" s="9">
        <v>2875</v>
      </c>
      <c r="D20" s="9">
        <v>0</v>
      </c>
      <c r="E20" s="64">
        <f>SUM(B20:D20)</f>
        <v>8625</v>
      </c>
    </row>
    <row r="21" spans="2:5" ht="11.25">
      <c r="B21" s="13">
        <f>SUM(B18:B20)</f>
        <v>60000</v>
      </c>
      <c r="C21" s="13">
        <f>SUM(C18:C20)</f>
        <v>2962</v>
      </c>
      <c r="D21" s="13">
        <f>SUM(D18:D20)</f>
        <v>0</v>
      </c>
      <c r="E21" s="13">
        <f>SUM(E18:E20)</f>
        <v>62962</v>
      </c>
    </row>
    <row r="22" spans="2:5" ht="11.25">
      <c r="B22" s="13"/>
      <c r="D22" s="13"/>
      <c r="E22" s="65"/>
    </row>
    <row r="23" spans="1:5" ht="11.25">
      <c r="A23" s="2" t="s">
        <v>83</v>
      </c>
      <c r="B23" s="58">
        <v>0</v>
      </c>
      <c r="C23" s="59">
        <v>-2447</v>
      </c>
      <c r="D23" s="59">
        <v>0</v>
      </c>
      <c r="E23" s="60">
        <f>SUM(B23:D23)</f>
        <v>-2447</v>
      </c>
    </row>
    <row r="24" spans="1:5" ht="11.25">
      <c r="A24" s="2" t="s">
        <v>84</v>
      </c>
      <c r="B24" s="63"/>
      <c r="C24" s="9"/>
      <c r="D24" s="9"/>
      <c r="E24" s="64"/>
    </row>
    <row r="25" spans="2:5" ht="11.25">
      <c r="B25" s="13"/>
      <c r="C25" s="13"/>
      <c r="D25" s="13"/>
      <c r="E25" s="66"/>
    </row>
    <row r="26" spans="1:5" ht="11.25">
      <c r="A26" s="2" t="s">
        <v>85</v>
      </c>
      <c r="B26" s="13">
        <f>SUM(B23:B25)</f>
        <v>0</v>
      </c>
      <c r="C26" s="13">
        <f>SUM(C23:C25)</f>
        <v>-2447</v>
      </c>
      <c r="D26" s="13">
        <f>SUM(D23:D25)</f>
        <v>0</v>
      </c>
      <c r="E26" s="13">
        <f>SUM(B26:D26)</f>
        <v>-2447</v>
      </c>
    </row>
    <row r="27" spans="2:5" ht="11.25">
      <c r="B27" s="8"/>
      <c r="C27" s="8"/>
      <c r="D27" s="8"/>
      <c r="E27" s="8"/>
    </row>
    <row r="28" spans="1:5" ht="11.25">
      <c r="A28" s="2" t="s">
        <v>86</v>
      </c>
      <c r="B28" s="8">
        <v>0</v>
      </c>
      <c r="C28" s="8">
        <v>0</v>
      </c>
      <c r="D28" s="8">
        <v>7353</v>
      </c>
      <c r="E28" s="13">
        <f>SUM(B28:D28)</f>
        <v>7353</v>
      </c>
    </row>
    <row r="29" spans="2:5" ht="11.25">
      <c r="B29" s="10"/>
      <c r="C29" s="10"/>
      <c r="D29" s="10"/>
      <c r="E29" s="10"/>
    </row>
    <row r="30" spans="1:5" ht="11.25">
      <c r="A30" s="6" t="s">
        <v>87</v>
      </c>
      <c r="B30" s="56">
        <f>B21+B26+B28</f>
        <v>60000</v>
      </c>
      <c r="C30" s="56">
        <f>C15+C21+C26+C28</f>
        <v>515</v>
      </c>
      <c r="D30" s="56">
        <f>D15+D21+D26+D28</f>
        <v>7332</v>
      </c>
      <c r="E30" s="56">
        <f>E15+E21+E26+E28</f>
        <v>67847</v>
      </c>
    </row>
    <row r="31" spans="1:5" ht="11.25">
      <c r="A31" s="6"/>
      <c r="B31" s="65"/>
      <c r="E31" s="65"/>
    </row>
    <row r="32" ht="11.25">
      <c r="A32" s="2" t="s">
        <v>79</v>
      </c>
    </row>
    <row r="33" spans="1:5" ht="11.25">
      <c r="A33" s="2" t="s">
        <v>80</v>
      </c>
      <c r="B33" s="58">
        <v>0</v>
      </c>
      <c r="C33" s="59">
        <v>0</v>
      </c>
      <c r="D33" s="59">
        <v>0</v>
      </c>
      <c r="E33" s="60">
        <f>SUM(B33:D33)</f>
        <v>0</v>
      </c>
    </row>
    <row r="34" spans="1:5" ht="11.25">
      <c r="A34" s="2" t="s">
        <v>81</v>
      </c>
      <c r="B34" s="61">
        <v>0</v>
      </c>
      <c r="C34" s="13">
        <v>0</v>
      </c>
      <c r="D34" s="13">
        <v>0</v>
      </c>
      <c r="E34" s="62">
        <f>SUM(B34:D34)</f>
        <v>0</v>
      </c>
    </row>
    <row r="35" spans="1:5" ht="11.25">
      <c r="A35" s="2" t="s">
        <v>82</v>
      </c>
      <c r="B35" s="63">
        <v>0</v>
      </c>
      <c r="C35" s="9">
        <v>0</v>
      </c>
      <c r="D35" s="9">
        <v>0</v>
      </c>
      <c r="E35" s="64">
        <f>SUM(B35:D35)</f>
        <v>0</v>
      </c>
    </row>
    <row r="36" spans="2:5" ht="11.25">
      <c r="B36" s="13">
        <f>SUM(B33:B35)</f>
        <v>0</v>
      </c>
      <c r="C36" s="13">
        <f>SUM(C33:C35)</f>
        <v>0</v>
      </c>
      <c r="D36" s="13">
        <f>SUM(D33:D35)</f>
        <v>0</v>
      </c>
      <c r="E36" s="65">
        <f>SUM(E33:E35)</f>
        <v>0</v>
      </c>
    </row>
    <row r="37" spans="2:5" ht="11.25">
      <c r="B37" s="13"/>
      <c r="D37" s="13"/>
      <c r="E37" s="65"/>
    </row>
    <row r="38" spans="1:5" ht="11.25">
      <c r="A38" s="2" t="s">
        <v>83</v>
      </c>
      <c r="B38" s="58">
        <v>0</v>
      </c>
      <c r="C38" s="59">
        <v>0</v>
      </c>
      <c r="D38" s="59">
        <v>0</v>
      </c>
      <c r="E38" s="60">
        <f>SUM(B38:D38)</f>
        <v>0</v>
      </c>
    </row>
    <row r="39" spans="1:5" ht="11.25">
      <c r="A39" s="2" t="s">
        <v>84</v>
      </c>
      <c r="B39" s="63"/>
      <c r="C39" s="9"/>
      <c r="D39" s="9"/>
      <c r="E39" s="64"/>
    </row>
    <row r="40" spans="2:5" ht="11.25">
      <c r="B40" s="13"/>
      <c r="C40" s="13"/>
      <c r="D40" s="13"/>
      <c r="E40" s="66"/>
    </row>
    <row r="41" spans="1:5" ht="11.25">
      <c r="A41" s="2" t="s">
        <v>85</v>
      </c>
      <c r="B41" s="13">
        <f>SUM(B38:B40)</f>
        <v>0</v>
      </c>
      <c r="C41" s="13">
        <f>SUM(C38:C40)</f>
        <v>0</v>
      </c>
      <c r="D41" s="13">
        <f>SUM(D38:D40)</f>
        <v>0</v>
      </c>
      <c r="E41" s="13">
        <f>SUM(B41:D41)</f>
        <v>0</v>
      </c>
    </row>
    <row r="42" spans="2:4" ht="11.25">
      <c r="B42" s="13"/>
      <c r="C42" s="13"/>
      <c r="D42" s="13"/>
    </row>
    <row r="43" spans="1:5" ht="11.25">
      <c r="A43" s="2" t="s">
        <v>88</v>
      </c>
      <c r="B43" s="13">
        <v>0</v>
      </c>
      <c r="C43" s="13">
        <v>0</v>
      </c>
      <c r="D43" s="13">
        <v>7026.976068054914</v>
      </c>
      <c r="E43" s="65">
        <f>SUM(B43:D43)</f>
        <v>7026.976068054914</v>
      </c>
    </row>
    <row r="44" spans="2:5" ht="11.25">
      <c r="B44" s="13"/>
      <c r="C44" s="13"/>
      <c r="D44" s="13"/>
      <c r="E44" s="65"/>
    </row>
    <row r="45" spans="1:5" ht="11.25">
      <c r="A45" s="2" t="s">
        <v>89</v>
      </c>
      <c r="B45" s="13"/>
      <c r="C45" s="13"/>
      <c r="D45" s="13"/>
      <c r="E45" s="65"/>
    </row>
    <row r="46" spans="1:5" ht="11.25">
      <c r="A46" s="67" t="s">
        <v>90</v>
      </c>
      <c r="B46" s="13">
        <v>0</v>
      </c>
      <c r="C46" s="13">
        <v>0</v>
      </c>
      <c r="D46" s="13">
        <v>-3600</v>
      </c>
      <c r="E46" s="65">
        <f>SUM(B46:D46)</f>
        <v>-3600</v>
      </c>
    </row>
    <row r="47" spans="2:5" ht="11.25">
      <c r="B47" s="13"/>
      <c r="C47" s="13"/>
      <c r="D47" s="13"/>
      <c r="E47" s="65"/>
    </row>
    <row r="48" ht="11.25">
      <c r="A48" s="27"/>
    </row>
    <row r="49" spans="1:5" ht="12" thickBot="1">
      <c r="A49" s="29" t="s">
        <v>91</v>
      </c>
      <c r="B49" s="68">
        <f>B30+B36+B41+B43+B46</f>
        <v>60000</v>
      </c>
      <c r="C49" s="68">
        <f>C30+C36+C41+C43+C46</f>
        <v>515</v>
      </c>
      <c r="D49" s="68">
        <f>D30+D36+D41+D43+D46</f>
        <v>10758.976068054915</v>
      </c>
      <c r="E49" s="68">
        <f>E30+E36+E41+E43+E46</f>
        <v>71273.97606805491</v>
      </c>
    </row>
    <row r="50" ht="12" thickTop="1">
      <c r="A50" s="27"/>
    </row>
    <row r="52" ht="11.25">
      <c r="A52" s="7" t="s">
        <v>68</v>
      </c>
    </row>
    <row r="53" ht="11.25">
      <c r="A53" s="7"/>
    </row>
    <row r="54" ht="11.25">
      <c r="A54" s="7" t="s">
        <v>69</v>
      </c>
    </row>
    <row r="55" ht="11.25">
      <c r="A55" s="7"/>
    </row>
    <row r="66" ht="11.25">
      <c r="D66" s="13"/>
    </row>
  </sheetData>
  <printOptions/>
  <pageMargins left="0.75" right="0.75" top="0.7" bottom="0.62"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M481"/>
  <sheetViews>
    <sheetView workbookViewId="0" topLeftCell="A1">
      <selection activeCell="A3" sqref="A3"/>
    </sheetView>
  </sheetViews>
  <sheetFormatPr defaultColWidth="9.140625" defaultRowHeight="12.75"/>
  <cols>
    <col min="1" max="1" width="4.57421875" style="5" customWidth="1"/>
    <col min="2" max="2" width="11.57421875" style="2" customWidth="1"/>
    <col min="3" max="3" width="14.7109375" style="2" customWidth="1"/>
    <col min="4" max="5" width="11.7109375" style="2" customWidth="1"/>
    <col min="6" max="6" width="11.57421875" style="2" customWidth="1"/>
    <col min="7" max="8" width="10.00390625" style="2" customWidth="1"/>
    <col min="9" max="9" width="4.57421875" style="2" customWidth="1"/>
    <col min="10" max="10" width="0.71875" style="27" customWidth="1"/>
    <col min="11" max="11" width="10.140625" style="2" customWidth="1"/>
    <col min="12" max="12" width="10.421875" style="2" customWidth="1"/>
    <col min="13" max="13" width="9.28125" style="2" bestFit="1" customWidth="1"/>
    <col min="14" max="16384" width="9.140625" style="2" customWidth="1"/>
  </cols>
  <sheetData>
    <row r="1" ht="11.25">
      <c r="A1" s="1" t="s">
        <v>0</v>
      </c>
    </row>
    <row r="2" ht="11.25">
      <c r="A2" s="1" t="s">
        <v>1</v>
      </c>
    </row>
    <row r="3" spans="1:2" ht="11.25">
      <c r="A3" s="47"/>
      <c r="B3" s="27"/>
    </row>
    <row r="5" ht="11.25">
      <c r="A5" s="5" t="s">
        <v>203</v>
      </c>
    </row>
    <row r="8" spans="1:2" ht="11.25">
      <c r="A8" s="5" t="s">
        <v>92</v>
      </c>
      <c r="B8" s="6" t="s">
        <v>93</v>
      </c>
    </row>
    <row r="12" ht="11.25">
      <c r="K12" s="69"/>
    </row>
    <row r="25" spans="1:2" ht="11.25">
      <c r="A25" s="5" t="s">
        <v>94</v>
      </c>
      <c r="B25" s="6" t="s">
        <v>95</v>
      </c>
    </row>
    <row r="31" spans="1:2" ht="11.25">
      <c r="A31" s="5" t="s">
        <v>96</v>
      </c>
      <c r="B31" s="6" t="s">
        <v>97</v>
      </c>
    </row>
    <row r="32" spans="1:2" ht="11.25">
      <c r="A32" s="70"/>
      <c r="B32" s="6"/>
    </row>
    <row r="33" spans="1:3" ht="12.75">
      <c r="A33" s="70"/>
      <c r="B33" s="71" t="s">
        <v>98</v>
      </c>
      <c r="C33" s="27"/>
    </row>
    <row r="34" spans="1:3" ht="11.25">
      <c r="A34" s="70"/>
      <c r="B34" s="27"/>
      <c r="C34" s="27"/>
    </row>
    <row r="35" spans="2:3" ht="11.25">
      <c r="B35" s="27"/>
      <c r="C35" s="27"/>
    </row>
    <row r="36" spans="1:2" ht="11.25">
      <c r="A36" s="5" t="s">
        <v>99</v>
      </c>
      <c r="B36" s="6" t="s">
        <v>100</v>
      </c>
    </row>
    <row r="43" spans="1:2" ht="11.25">
      <c r="A43" s="5" t="s">
        <v>101</v>
      </c>
      <c r="B43" s="6" t="s">
        <v>102</v>
      </c>
    </row>
    <row r="45" ht="12.75">
      <c r="B45" s="72" t="s">
        <v>103</v>
      </c>
    </row>
    <row r="49" spans="1:2" ht="11.25">
      <c r="A49" s="5" t="s">
        <v>104</v>
      </c>
      <c r="B49" s="29" t="s">
        <v>105</v>
      </c>
    </row>
    <row r="56" spans="1:2" ht="11.25">
      <c r="A56" s="5" t="s">
        <v>106</v>
      </c>
      <c r="B56" s="6" t="s">
        <v>107</v>
      </c>
    </row>
    <row r="57" ht="11.25" customHeight="1"/>
    <row r="66" spans="1:8" ht="11.25">
      <c r="A66" s="5" t="s">
        <v>108</v>
      </c>
      <c r="B66" s="29" t="s">
        <v>109</v>
      </c>
      <c r="H66" s="69"/>
    </row>
    <row r="67" spans="1:8" ht="10.5" customHeight="1">
      <c r="A67" s="70"/>
      <c r="B67" s="29"/>
      <c r="H67" s="69"/>
    </row>
    <row r="68" spans="2:9" ht="11.25">
      <c r="B68" s="73"/>
      <c r="D68" s="74"/>
      <c r="E68" s="74"/>
      <c r="F68" s="74"/>
      <c r="G68" s="74"/>
      <c r="H68" s="119" t="s">
        <v>110</v>
      </c>
      <c r="I68" s="119"/>
    </row>
    <row r="69" spans="2:9" ht="11.25">
      <c r="B69" s="73"/>
      <c r="D69" s="74"/>
      <c r="E69" s="74"/>
      <c r="F69" s="118" t="s">
        <v>16</v>
      </c>
      <c r="G69" s="118"/>
      <c r="H69" s="118" t="s">
        <v>111</v>
      </c>
      <c r="I69" s="118"/>
    </row>
    <row r="70" spans="2:10" ht="11.25">
      <c r="B70" s="76"/>
      <c r="C70" s="69"/>
      <c r="D70" s="77"/>
      <c r="E70" s="77"/>
      <c r="F70" s="78"/>
      <c r="G70" s="75"/>
      <c r="H70" s="75"/>
      <c r="I70" s="75"/>
      <c r="J70" s="38"/>
    </row>
    <row r="71" spans="2:10" ht="11.25">
      <c r="B71" s="76"/>
      <c r="C71" s="69"/>
      <c r="D71" s="77"/>
      <c r="E71" s="77"/>
      <c r="F71" s="78"/>
      <c r="G71" s="75"/>
      <c r="H71" s="75"/>
      <c r="I71" s="75"/>
      <c r="J71" s="38"/>
    </row>
    <row r="72" spans="2:10" ht="11.25">
      <c r="B72" s="76"/>
      <c r="C72" s="69"/>
      <c r="D72" s="77"/>
      <c r="E72" s="77"/>
      <c r="F72" s="78"/>
      <c r="G72" s="75"/>
      <c r="H72" s="75"/>
      <c r="I72" s="75"/>
      <c r="J72" s="38"/>
    </row>
    <row r="73" spans="2:10" ht="11.25">
      <c r="B73" s="76"/>
      <c r="C73" s="69"/>
      <c r="D73" s="77"/>
      <c r="E73" s="77"/>
      <c r="F73" s="78"/>
      <c r="G73" s="75"/>
      <c r="H73" s="75"/>
      <c r="I73" s="75"/>
      <c r="J73" s="38"/>
    </row>
    <row r="74" spans="2:10" ht="11.25">
      <c r="B74" s="76"/>
      <c r="C74" s="69"/>
      <c r="D74" s="77"/>
      <c r="E74" s="77"/>
      <c r="F74" s="78"/>
      <c r="G74" s="75"/>
      <c r="H74" s="75"/>
      <c r="I74" s="75"/>
      <c r="J74" s="38"/>
    </row>
    <row r="75" spans="2:10" ht="11.25">
      <c r="B75" s="76"/>
      <c r="C75" s="69"/>
      <c r="D75" s="77"/>
      <c r="E75" s="77"/>
      <c r="F75" s="78"/>
      <c r="G75" s="75"/>
      <c r="H75" s="75"/>
      <c r="I75" s="75"/>
      <c r="J75" s="38"/>
    </row>
    <row r="76" spans="2:10" ht="11.25">
      <c r="B76" s="76"/>
      <c r="C76" s="69"/>
      <c r="D76" s="77"/>
      <c r="E76" s="77"/>
      <c r="F76" s="78"/>
      <c r="G76" s="75"/>
      <c r="H76" s="75"/>
      <c r="I76" s="75"/>
      <c r="J76" s="38"/>
    </row>
    <row r="77" spans="2:10" ht="11.25">
      <c r="B77" s="76"/>
      <c r="C77" s="69"/>
      <c r="D77" s="77"/>
      <c r="E77" s="77"/>
      <c r="F77" s="78"/>
      <c r="G77" s="75"/>
      <c r="H77" s="75"/>
      <c r="I77" s="75"/>
      <c r="J77" s="38"/>
    </row>
    <row r="78" spans="2:10" ht="11.25">
      <c r="B78" s="76"/>
      <c r="C78" s="69"/>
      <c r="D78" s="77"/>
      <c r="E78" s="77"/>
      <c r="F78" s="78"/>
      <c r="G78" s="75"/>
      <c r="H78" s="75"/>
      <c r="I78" s="75"/>
      <c r="J78" s="38"/>
    </row>
    <row r="79" spans="2:10" ht="11.25">
      <c r="B79" s="76"/>
      <c r="C79" s="69"/>
      <c r="D79" s="77"/>
      <c r="E79" s="77"/>
      <c r="F79" s="78"/>
      <c r="G79" s="75"/>
      <c r="H79" s="75"/>
      <c r="I79" s="75"/>
      <c r="J79" s="38"/>
    </row>
    <row r="80" spans="2:10" ht="11.25">
      <c r="B80" s="76"/>
      <c r="C80" s="69"/>
      <c r="D80" s="77"/>
      <c r="E80" s="77"/>
      <c r="F80" s="78"/>
      <c r="G80" s="75"/>
      <c r="H80" s="75"/>
      <c r="I80" s="75"/>
      <c r="J80" s="38"/>
    </row>
    <row r="81" spans="2:10" ht="11.25">
      <c r="B81" s="76"/>
      <c r="C81" s="69"/>
      <c r="D81" s="77"/>
      <c r="E81" s="77"/>
      <c r="F81" s="78"/>
      <c r="G81" s="75"/>
      <c r="H81" s="75"/>
      <c r="I81" s="75"/>
      <c r="J81" s="38"/>
    </row>
    <row r="82" spans="2:10" ht="11.25">
      <c r="B82" s="76"/>
      <c r="C82" s="69"/>
      <c r="D82" s="77"/>
      <c r="E82" s="77"/>
      <c r="F82" s="78"/>
      <c r="G82" s="75"/>
      <c r="H82" s="75"/>
      <c r="I82" s="75"/>
      <c r="J82" s="38"/>
    </row>
    <row r="83" spans="2:10" ht="11.25">
      <c r="B83" s="76"/>
      <c r="C83" s="69"/>
      <c r="D83" s="77"/>
      <c r="E83" s="77"/>
      <c r="F83" s="78"/>
      <c r="G83" s="75"/>
      <c r="H83" s="75"/>
      <c r="I83" s="75"/>
      <c r="J83" s="38"/>
    </row>
    <row r="84" spans="1:10" s="27" customFormat="1" ht="11.25">
      <c r="A84" s="45"/>
      <c r="B84" s="76"/>
      <c r="C84" s="38"/>
      <c r="D84" s="77"/>
      <c r="E84" s="77"/>
      <c r="F84" s="79" t="s">
        <v>112</v>
      </c>
      <c r="G84" s="79" t="s">
        <v>113</v>
      </c>
      <c r="H84" s="79" t="s">
        <v>114</v>
      </c>
      <c r="I84" s="75"/>
      <c r="J84" s="38"/>
    </row>
    <row r="85" spans="1:10" s="27" customFormat="1" ht="11.25">
      <c r="A85" s="45"/>
      <c r="B85" s="76"/>
      <c r="C85" s="38"/>
      <c r="D85" s="77"/>
      <c r="E85" s="77"/>
      <c r="F85" s="79" t="s">
        <v>115</v>
      </c>
      <c r="G85" s="79" t="s">
        <v>116</v>
      </c>
      <c r="H85" s="79" t="s">
        <v>117</v>
      </c>
      <c r="I85" s="75"/>
      <c r="J85" s="38"/>
    </row>
    <row r="86" spans="1:10" s="27" customFormat="1" ht="12.75">
      <c r="A86" s="45"/>
      <c r="B86" s="76"/>
      <c r="C86" s="80" t="s">
        <v>118</v>
      </c>
      <c r="D86" s="80" t="s">
        <v>8</v>
      </c>
      <c r="F86" s="80" t="s">
        <v>8</v>
      </c>
      <c r="G86" s="80" t="s">
        <v>8</v>
      </c>
      <c r="H86" s="80" t="s">
        <v>8</v>
      </c>
      <c r="I86" s="75"/>
      <c r="J86" s="38"/>
    </row>
    <row r="87" spans="1:10" s="27" customFormat="1" ht="12.75">
      <c r="A87" s="45"/>
      <c r="B87" s="76"/>
      <c r="C87" s="80" t="s">
        <v>10</v>
      </c>
      <c r="D87" s="80" t="s">
        <v>11</v>
      </c>
      <c r="F87" s="80" t="s">
        <v>11</v>
      </c>
      <c r="G87" s="80" t="s">
        <v>11</v>
      </c>
      <c r="H87" s="80" t="s">
        <v>11</v>
      </c>
      <c r="I87" s="75"/>
      <c r="J87" s="38"/>
    </row>
    <row r="88" spans="1:10" s="27" customFormat="1" ht="12.75">
      <c r="A88" s="45"/>
      <c r="B88" s="76"/>
      <c r="C88" s="80" t="s">
        <v>13</v>
      </c>
      <c r="D88" s="80" t="s">
        <v>13</v>
      </c>
      <c r="F88" s="80" t="s">
        <v>119</v>
      </c>
      <c r="G88" s="80" t="s">
        <v>119</v>
      </c>
      <c r="H88" s="80" t="s">
        <v>119</v>
      </c>
      <c r="I88" s="75"/>
      <c r="J88" s="38"/>
    </row>
    <row r="89" spans="1:10" s="27" customFormat="1" ht="12.75">
      <c r="A89" s="45"/>
      <c r="B89" s="81"/>
      <c r="C89" s="80" t="s">
        <v>120</v>
      </c>
      <c r="D89" s="80" t="s">
        <v>120</v>
      </c>
      <c r="F89" s="80" t="s">
        <v>120</v>
      </c>
      <c r="G89" s="80" t="s">
        <v>120</v>
      </c>
      <c r="H89" s="80" t="s">
        <v>120</v>
      </c>
      <c r="I89" s="75"/>
      <c r="J89" s="38"/>
    </row>
    <row r="90" spans="1:11" s="27" customFormat="1" ht="12.75">
      <c r="A90" s="45"/>
      <c r="B90" s="81" t="s">
        <v>121</v>
      </c>
      <c r="C90" s="82">
        <v>8492.334879999995</v>
      </c>
      <c r="D90" s="83">
        <v>16591.12246</v>
      </c>
      <c r="F90" s="83">
        <v>1590</v>
      </c>
      <c r="G90" s="83">
        <v>6509</v>
      </c>
      <c r="H90" s="83">
        <v>8099</v>
      </c>
      <c r="I90" s="75"/>
      <c r="J90" s="38"/>
      <c r="K90" s="84"/>
    </row>
    <row r="91" spans="1:11" s="27" customFormat="1" ht="12.75">
      <c r="A91" s="45"/>
      <c r="B91" s="81" t="s">
        <v>122</v>
      </c>
      <c r="C91" s="82">
        <v>6345.722180000001</v>
      </c>
      <c r="D91" s="83">
        <v>11562.86064</v>
      </c>
      <c r="F91" s="83">
        <v>5216.5</v>
      </c>
      <c r="G91" s="83">
        <v>0</v>
      </c>
      <c r="H91" s="83">
        <v>5216.5</v>
      </c>
      <c r="I91" s="75"/>
      <c r="J91" s="38"/>
      <c r="K91" s="84"/>
    </row>
    <row r="92" spans="1:11" s="27" customFormat="1" ht="12.75">
      <c r="A92" s="45"/>
      <c r="B92" s="81" t="s">
        <v>123</v>
      </c>
      <c r="C92" s="82">
        <v>4127.18844</v>
      </c>
      <c r="D92" s="83">
        <v>7214.693</v>
      </c>
      <c r="F92" s="83">
        <v>3088</v>
      </c>
      <c r="G92" s="83">
        <v>0</v>
      </c>
      <c r="H92" s="83">
        <v>3088</v>
      </c>
      <c r="I92" s="75"/>
      <c r="J92" s="38"/>
      <c r="K92" s="84"/>
    </row>
    <row r="93" spans="1:11" s="27" customFormat="1" ht="12.75">
      <c r="A93" s="45"/>
      <c r="B93" s="81" t="s">
        <v>124</v>
      </c>
      <c r="C93" s="82">
        <v>3475.5712500000004</v>
      </c>
      <c r="D93" s="83">
        <v>7255.266610000001</v>
      </c>
      <c r="F93" s="83">
        <v>10289</v>
      </c>
      <c r="G93" s="83">
        <v>-6509</v>
      </c>
      <c r="H93" s="83">
        <v>3780</v>
      </c>
      <c r="I93" s="75"/>
      <c r="J93" s="38"/>
      <c r="K93" s="84"/>
    </row>
    <row r="94" spans="1:11" s="27" customFormat="1" ht="12.75">
      <c r="A94" s="45"/>
      <c r="B94" s="81" t="s">
        <v>125</v>
      </c>
      <c r="C94" s="82">
        <v>3061.34916</v>
      </c>
      <c r="D94" s="83">
        <v>6236.83246</v>
      </c>
      <c r="F94" s="83">
        <v>3175</v>
      </c>
      <c r="G94" s="83">
        <v>0</v>
      </c>
      <c r="H94" s="83">
        <v>3175</v>
      </c>
      <c r="I94" s="75"/>
      <c r="J94" s="38"/>
      <c r="K94" s="84"/>
    </row>
    <row r="95" spans="1:11" s="27" customFormat="1" ht="12.75">
      <c r="A95" s="45"/>
      <c r="B95" s="81" t="s">
        <v>126</v>
      </c>
      <c r="C95" s="82">
        <v>149.7086</v>
      </c>
      <c r="D95" s="83">
        <v>360.35209999999995</v>
      </c>
      <c r="F95" s="83">
        <v>210.5</v>
      </c>
      <c r="G95" s="83">
        <v>0</v>
      </c>
      <c r="H95" s="83">
        <v>210.5</v>
      </c>
      <c r="I95" s="75"/>
      <c r="J95" s="38"/>
      <c r="K95" s="84"/>
    </row>
    <row r="96" spans="1:10" s="27" customFormat="1" ht="13.5" thickBot="1">
      <c r="A96" s="45"/>
      <c r="B96" s="81"/>
      <c r="C96" s="85">
        <f>SUM(C90:C95)</f>
        <v>25651.87451</v>
      </c>
      <c r="D96" s="85">
        <f>SUM(D90:D95)</f>
        <v>49221.12726999999</v>
      </c>
      <c r="F96" s="85">
        <f>SUM(F90:F95)</f>
        <v>23569</v>
      </c>
      <c r="G96" s="85">
        <f>SUM(G90:G95)</f>
        <v>0</v>
      </c>
      <c r="H96" s="85">
        <f>SUM(H90:H95)</f>
        <v>23569</v>
      </c>
      <c r="I96" s="75"/>
      <c r="J96" s="38"/>
    </row>
    <row r="97" spans="1:10" s="27" customFormat="1" ht="13.5" thickTop="1">
      <c r="A97" s="45"/>
      <c r="B97" s="81"/>
      <c r="C97" s="38"/>
      <c r="D97" s="86"/>
      <c r="E97" s="87"/>
      <c r="I97" s="75"/>
      <c r="J97" s="38"/>
    </row>
    <row r="98" spans="2:9" ht="11.25">
      <c r="B98" s="73"/>
      <c r="D98" s="74"/>
      <c r="E98" s="74"/>
      <c r="F98" s="74"/>
      <c r="G98" s="74"/>
      <c r="H98" s="119" t="s">
        <v>110</v>
      </c>
      <c r="I98" s="119"/>
    </row>
    <row r="99" spans="2:9" ht="11.25">
      <c r="B99" s="73"/>
      <c r="D99" s="74"/>
      <c r="E99" s="74"/>
      <c r="F99" s="118" t="s">
        <v>16</v>
      </c>
      <c r="G99" s="118"/>
      <c r="H99" s="118" t="s">
        <v>111</v>
      </c>
      <c r="I99" s="118"/>
    </row>
    <row r="100" spans="2:10" ht="11.25">
      <c r="B100" s="76"/>
      <c r="C100" s="69"/>
      <c r="D100" s="77"/>
      <c r="E100" s="77"/>
      <c r="F100" s="78"/>
      <c r="G100" s="75"/>
      <c r="H100" s="75"/>
      <c r="I100" s="75"/>
      <c r="J100" s="38"/>
    </row>
    <row r="101" spans="2:10" ht="11.25">
      <c r="B101" s="76"/>
      <c r="C101" s="69"/>
      <c r="D101" s="77"/>
      <c r="E101" s="77"/>
      <c r="F101" s="78"/>
      <c r="G101" s="75"/>
      <c r="H101" s="75"/>
      <c r="I101" s="75"/>
      <c r="J101" s="38"/>
    </row>
    <row r="102" spans="2:10" ht="11.25">
      <c r="B102" s="76"/>
      <c r="C102" s="69"/>
      <c r="D102" s="77"/>
      <c r="E102" s="77"/>
      <c r="F102" s="78"/>
      <c r="G102" s="75"/>
      <c r="H102" s="75"/>
      <c r="I102" s="75"/>
      <c r="J102" s="38"/>
    </row>
    <row r="103" spans="2:10" ht="11.25">
      <c r="B103" s="76"/>
      <c r="C103" s="69"/>
      <c r="D103" s="77"/>
      <c r="E103" s="77"/>
      <c r="F103" s="78"/>
      <c r="G103" s="75"/>
      <c r="H103" s="75"/>
      <c r="I103" s="75"/>
      <c r="J103" s="38"/>
    </row>
    <row r="104" spans="2:10" ht="12.75">
      <c r="B104" s="81"/>
      <c r="C104" s="69"/>
      <c r="D104" s="75"/>
      <c r="E104" s="75"/>
      <c r="F104" s="75"/>
      <c r="G104" s="75"/>
      <c r="H104" s="75"/>
      <c r="I104" s="75"/>
      <c r="J104" s="38"/>
    </row>
    <row r="105" spans="1:7" ht="11.25">
      <c r="A105" s="5" t="s">
        <v>127</v>
      </c>
      <c r="B105" s="6" t="s">
        <v>128</v>
      </c>
      <c r="G105" s="88"/>
    </row>
    <row r="112" spans="1:4" ht="11.25">
      <c r="A112" s="5" t="s">
        <v>129</v>
      </c>
      <c r="B112" s="6" t="s">
        <v>130</v>
      </c>
      <c r="D112" s="2" t="s">
        <v>131</v>
      </c>
    </row>
    <row r="125" spans="1:5" ht="11.25">
      <c r="A125" s="45" t="s">
        <v>132</v>
      </c>
      <c r="B125" s="29" t="s">
        <v>133</v>
      </c>
      <c r="C125" s="27"/>
      <c r="D125" s="27"/>
      <c r="E125" s="27"/>
    </row>
    <row r="126" spans="1:5" ht="11.25">
      <c r="A126" s="45"/>
      <c r="B126" s="27"/>
      <c r="C126" s="27"/>
      <c r="D126" s="27"/>
      <c r="E126" s="27"/>
    </row>
    <row r="149" spans="1:2" s="27" customFormat="1" ht="11.25">
      <c r="A149" s="45" t="s">
        <v>134</v>
      </c>
      <c r="B149" s="29" t="s">
        <v>135</v>
      </c>
    </row>
    <row r="150" s="27" customFormat="1" ht="11.25">
      <c r="A150" s="45"/>
    </row>
    <row r="151" s="27" customFormat="1" ht="11.25">
      <c r="A151" s="45"/>
    </row>
    <row r="152" s="27" customFormat="1" ht="11.25">
      <c r="A152" s="45"/>
    </row>
    <row r="153" s="27" customFormat="1" ht="11.25">
      <c r="A153" s="45"/>
    </row>
    <row r="154" s="27" customFormat="1" ht="11.25">
      <c r="A154" s="45"/>
    </row>
    <row r="155" s="27" customFormat="1" ht="11.25">
      <c r="A155" s="45"/>
    </row>
    <row r="156" s="27" customFormat="1" ht="11.25">
      <c r="A156" s="45"/>
    </row>
    <row r="157" s="27" customFormat="1" ht="11.25">
      <c r="A157" s="45"/>
    </row>
    <row r="158" s="27" customFormat="1" ht="11.25">
      <c r="A158" s="45"/>
    </row>
    <row r="159" s="27" customFormat="1" ht="11.25">
      <c r="A159" s="45"/>
    </row>
    <row r="160" spans="1:2" s="27" customFormat="1" ht="11.25">
      <c r="A160" s="45" t="s">
        <v>136</v>
      </c>
      <c r="B160" s="29" t="s">
        <v>137</v>
      </c>
    </row>
    <row r="161" s="27" customFormat="1" ht="11.25">
      <c r="A161" s="45"/>
    </row>
    <row r="162" spans="1:8" s="27" customFormat="1" ht="12.75">
      <c r="A162" s="45"/>
      <c r="B162" s="71" t="s">
        <v>138</v>
      </c>
      <c r="C162" s="71"/>
      <c r="D162" s="71"/>
      <c r="E162" s="71"/>
      <c r="F162" s="71"/>
      <c r="G162" s="71"/>
      <c r="H162" s="71"/>
    </row>
    <row r="163" spans="1:8" s="27" customFormat="1" ht="12.75">
      <c r="A163" s="45"/>
      <c r="B163" s="71"/>
      <c r="C163" s="71"/>
      <c r="D163" s="71"/>
      <c r="E163" s="71"/>
      <c r="F163" s="71"/>
      <c r="G163" s="71"/>
      <c r="H163" s="80" t="s">
        <v>139</v>
      </c>
    </row>
    <row r="164" spans="1:8" s="27" customFormat="1" ht="12.75">
      <c r="A164" s="45"/>
      <c r="B164" s="71"/>
      <c r="C164" s="71"/>
      <c r="D164" s="71"/>
      <c r="E164" s="71"/>
      <c r="F164" s="71"/>
      <c r="G164" s="71"/>
      <c r="H164" s="80" t="s">
        <v>13</v>
      </c>
    </row>
    <row r="165" spans="1:8" s="27" customFormat="1" ht="12.75">
      <c r="A165" s="45"/>
      <c r="B165" s="71"/>
      <c r="C165" s="71"/>
      <c r="D165" s="71"/>
      <c r="E165" s="71"/>
      <c r="F165" s="71"/>
      <c r="G165" s="71"/>
      <c r="H165" s="80" t="s">
        <v>15</v>
      </c>
    </row>
    <row r="166" spans="1:8" s="27" customFormat="1" ht="12.75">
      <c r="A166" s="45"/>
      <c r="B166" s="71" t="s">
        <v>140</v>
      </c>
      <c r="C166" s="71"/>
      <c r="D166" s="71"/>
      <c r="E166" s="71"/>
      <c r="F166" s="71"/>
      <c r="G166" s="71"/>
      <c r="H166" s="89">
        <v>183.5</v>
      </c>
    </row>
    <row r="167" spans="1:8" s="27" customFormat="1" ht="12.75">
      <c r="A167" s="45"/>
      <c r="B167" s="71" t="s">
        <v>141</v>
      </c>
      <c r="C167" s="71"/>
      <c r="D167" s="71"/>
      <c r="E167" s="71"/>
      <c r="F167" s="71"/>
      <c r="G167" s="71"/>
      <c r="H167" s="89">
        <v>1011</v>
      </c>
    </row>
    <row r="168" spans="1:8" s="27" customFormat="1" ht="13.5" thickBot="1">
      <c r="A168" s="45"/>
      <c r="B168" s="71"/>
      <c r="C168" s="71"/>
      <c r="D168" s="71"/>
      <c r="E168" s="71"/>
      <c r="F168" s="71"/>
      <c r="G168" s="71"/>
      <c r="H168" s="85">
        <f>H166+H167</f>
        <v>1194.5</v>
      </c>
    </row>
    <row r="169" spans="1:6" s="27" customFormat="1" ht="12" hidden="1" thickTop="1">
      <c r="A169" s="45"/>
      <c r="F169" s="28" t="s">
        <v>15</v>
      </c>
    </row>
    <row r="170" spans="1:2" s="27" customFormat="1" ht="12" hidden="1" thickTop="1">
      <c r="A170" s="45"/>
      <c r="B170" s="27" t="s">
        <v>39</v>
      </c>
    </row>
    <row r="171" spans="1:6" s="27" customFormat="1" ht="12" hidden="1" thickTop="1">
      <c r="A171" s="45"/>
      <c r="B171" s="90" t="s">
        <v>142</v>
      </c>
      <c r="F171" s="84">
        <v>1300</v>
      </c>
    </row>
    <row r="172" s="27" customFormat="1" ht="12" hidden="1" thickTop="1">
      <c r="A172" s="45"/>
    </row>
    <row r="173" s="27" customFormat="1" ht="12" thickTop="1">
      <c r="A173" s="45"/>
    </row>
    <row r="174" s="27" customFormat="1" ht="11.25">
      <c r="A174" s="45"/>
    </row>
    <row r="175" s="27" customFormat="1" ht="11.25">
      <c r="A175" s="45"/>
    </row>
    <row r="176" s="27" customFormat="1" ht="11.25">
      <c r="A176" s="45"/>
    </row>
    <row r="177" s="27" customFormat="1" ht="11.25">
      <c r="A177" s="45"/>
    </row>
    <row r="178" s="27" customFormat="1" ht="11.25">
      <c r="A178" s="45"/>
    </row>
    <row r="179" s="27" customFormat="1" ht="11.25">
      <c r="A179" s="45"/>
    </row>
    <row r="180" s="27" customFormat="1" ht="11.25">
      <c r="A180" s="45"/>
    </row>
    <row r="181" s="27" customFormat="1" ht="11.25">
      <c r="A181" s="45"/>
    </row>
    <row r="182" s="27" customFormat="1" ht="11.25">
      <c r="A182" s="45"/>
    </row>
    <row r="183" s="27" customFormat="1" ht="11.25">
      <c r="A183" s="45"/>
    </row>
    <row r="184" s="27" customFormat="1" ht="11.25">
      <c r="A184" s="45"/>
    </row>
    <row r="185" spans="2:6" ht="11.25">
      <c r="B185" s="27"/>
      <c r="C185" s="27"/>
      <c r="D185" s="27"/>
      <c r="E185" s="27"/>
      <c r="F185" s="27"/>
    </row>
    <row r="186" spans="2:6" ht="11.25">
      <c r="B186" s="27"/>
      <c r="C186" s="27"/>
      <c r="D186" s="27"/>
      <c r="E186" s="27"/>
      <c r="F186" s="27"/>
    </row>
    <row r="187" spans="2:6" ht="11.25">
      <c r="B187" s="27"/>
      <c r="C187" s="27"/>
      <c r="D187" s="27"/>
      <c r="E187" s="27"/>
      <c r="F187" s="27"/>
    </row>
    <row r="188" spans="2:6" ht="11.25">
      <c r="B188" s="27"/>
      <c r="C188" s="27"/>
      <c r="D188" s="27"/>
      <c r="E188" s="27"/>
      <c r="F188" s="27"/>
    </row>
    <row r="189" spans="1:6" ht="11.25">
      <c r="A189" s="5" t="s">
        <v>143</v>
      </c>
      <c r="B189" s="27"/>
      <c r="C189" s="27"/>
      <c r="D189" s="27"/>
      <c r="E189" s="27"/>
      <c r="F189" s="27"/>
    </row>
    <row r="190" spans="2:6" ht="11.25">
      <c r="B190" s="27"/>
      <c r="C190" s="27"/>
      <c r="D190" s="27"/>
      <c r="E190" s="27"/>
      <c r="F190" s="27"/>
    </row>
    <row r="191" spans="2:6" ht="11.25">
      <c r="B191" s="27"/>
      <c r="C191" s="27"/>
      <c r="D191" s="27"/>
      <c r="E191" s="27"/>
      <c r="F191" s="27"/>
    </row>
    <row r="192" spans="1:2" s="27" customFormat="1" ht="11.25">
      <c r="A192" s="45" t="s">
        <v>144</v>
      </c>
      <c r="B192" s="29" t="s">
        <v>145</v>
      </c>
    </row>
    <row r="193" s="27" customFormat="1" ht="11.25">
      <c r="A193" s="45"/>
    </row>
    <row r="194" s="27" customFormat="1" ht="11.25">
      <c r="A194" s="45"/>
    </row>
    <row r="195" s="27" customFormat="1" ht="11.25">
      <c r="A195" s="45"/>
    </row>
    <row r="196" s="27" customFormat="1" ht="11.25">
      <c r="A196" s="45"/>
    </row>
    <row r="197" s="27" customFormat="1" ht="11.25">
      <c r="A197" s="45"/>
    </row>
    <row r="198" s="27" customFormat="1" ht="11.25">
      <c r="A198" s="45"/>
    </row>
    <row r="199" s="27" customFormat="1" ht="11.25">
      <c r="A199" s="45"/>
    </row>
    <row r="200" s="27" customFormat="1" ht="11.25">
      <c r="A200" s="45"/>
    </row>
    <row r="201" s="27" customFormat="1" ht="11.25">
      <c r="A201" s="45"/>
    </row>
    <row r="202" s="27" customFormat="1" ht="11.25">
      <c r="A202" s="45"/>
    </row>
    <row r="203" s="27" customFormat="1" ht="11.25">
      <c r="A203" s="45"/>
    </row>
    <row r="204" s="27" customFormat="1" ht="11.25">
      <c r="A204" s="45"/>
    </row>
    <row r="205" spans="1:2" s="27" customFormat="1" ht="11.25">
      <c r="A205" s="45"/>
      <c r="B205" s="29"/>
    </row>
    <row r="206" spans="1:2" s="27" customFormat="1" ht="11.25">
      <c r="A206" s="45"/>
      <c r="B206" s="29"/>
    </row>
    <row r="207" spans="1:2" ht="11.25">
      <c r="A207" s="5" t="s">
        <v>146</v>
      </c>
      <c r="B207" s="6" t="s">
        <v>147</v>
      </c>
    </row>
    <row r="214" spans="1:2" s="27" customFormat="1" ht="11.25">
      <c r="A214" s="45" t="s">
        <v>148</v>
      </c>
      <c r="B214" s="29" t="s">
        <v>149</v>
      </c>
    </row>
    <row r="215" s="27" customFormat="1" ht="11.25">
      <c r="A215" s="45"/>
    </row>
    <row r="216" s="27" customFormat="1" ht="11.25">
      <c r="A216" s="45"/>
    </row>
    <row r="217" s="27" customFormat="1" ht="11.25">
      <c r="A217" s="45"/>
    </row>
    <row r="218" s="27" customFormat="1" ht="11.25">
      <c r="A218" s="45"/>
    </row>
    <row r="219" s="27" customFormat="1" ht="11.25">
      <c r="A219" s="45"/>
    </row>
    <row r="220" s="27" customFormat="1" ht="11.25">
      <c r="A220" s="45"/>
    </row>
    <row r="221" s="27" customFormat="1" ht="11.25">
      <c r="A221" s="45"/>
    </row>
    <row r="222" s="27" customFormat="1" ht="11.25">
      <c r="A222" s="45"/>
    </row>
    <row r="223" s="27" customFormat="1" ht="11.25">
      <c r="A223" s="45"/>
    </row>
    <row r="224" s="27" customFormat="1" ht="11.25">
      <c r="A224" s="45"/>
    </row>
    <row r="225" s="27" customFormat="1" ht="11.25">
      <c r="A225" s="45"/>
    </row>
    <row r="226" s="27" customFormat="1" ht="11.25">
      <c r="A226" s="45"/>
    </row>
    <row r="227" s="27" customFormat="1" ht="11.25">
      <c r="A227" s="45"/>
    </row>
    <row r="228" s="27" customFormat="1" ht="11.25">
      <c r="A228" s="45"/>
    </row>
    <row r="229" spans="1:2" s="27" customFormat="1" ht="11.25">
      <c r="A229" s="45" t="s">
        <v>150</v>
      </c>
      <c r="B229" s="29" t="s">
        <v>24</v>
      </c>
    </row>
    <row r="230" spans="1:8" s="27" customFormat="1" ht="12.75">
      <c r="A230" s="45"/>
      <c r="B230" s="71"/>
      <c r="C230" s="71"/>
      <c r="D230" s="71"/>
      <c r="E230" s="71"/>
      <c r="F230" s="80" t="s">
        <v>118</v>
      </c>
      <c r="G230" s="71"/>
      <c r="H230" s="80" t="s">
        <v>8</v>
      </c>
    </row>
    <row r="231" spans="1:8" s="27" customFormat="1" ht="12.75">
      <c r="A231" s="45"/>
      <c r="B231" s="71"/>
      <c r="C231" s="71"/>
      <c r="D231" s="71"/>
      <c r="E231" s="71"/>
      <c r="F231" s="80" t="s">
        <v>10</v>
      </c>
      <c r="G231" s="71"/>
      <c r="H231" s="80" t="s">
        <v>11</v>
      </c>
    </row>
    <row r="232" spans="1:8" s="27" customFormat="1" ht="12.75">
      <c r="A232" s="45"/>
      <c r="B232" s="71"/>
      <c r="C232" s="71"/>
      <c r="D232" s="71"/>
      <c r="E232" s="71"/>
      <c r="F232" s="80" t="s">
        <v>13</v>
      </c>
      <c r="G232" s="71"/>
      <c r="H232" s="80" t="s">
        <v>13</v>
      </c>
    </row>
    <row r="233" spans="1:8" s="27" customFormat="1" ht="12.75">
      <c r="A233" s="45"/>
      <c r="B233" s="71"/>
      <c r="C233" s="71"/>
      <c r="D233" s="71"/>
      <c r="E233" s="71"/>
      <c r="F233" s="80" t="s">
        <v>15</v>
      </c>
      <c r="G233" s="71"/>
      <c r="H233" s="80" t="s">
        <v>15</v>
      </c>
    </row>
    <row r="234" spans="1:8" s="27" customFormat="1" ht="12.75">
      <c r="A234" s="45"/>
      <c r="B234" s="91" t="s">
        <v>151</v>
      </c>
      <c r="C234" s="71"/>
      <c r="D234" s="71"/>
      <c r="E234" s="71"/>
      <c r="F234" s="71"/>
      <c r="G234" s="71"/>
      <c r="H234" s="71"/>
    </row>
    <row r="235" spans="1:8" s="27" customFormat="1" ht="13.5">
      <c r="A235" s="45"/>
      <c r="B235" s="92" t="s">
        <v>152</v>
      </c>
      <c r="C235" s="71"/>
      <c r="D235" s="71"/>
      <c r="E235" s="71"/>
      <c r="F235" s="71"/>
      <c r="G235" s="71"/>
      <c r="H235" s="71"/>
    </row>
    <row r="236" spans="1:8" s="27" customFormat="1" ht="12.75" customHeight="1" hidden="1">
      <c r="A236" s="45"/>
      <c r="B236" s="71"/>
      <c r="C236" s="71"/>
      <c r="D236" s="71"/>
      <c r="E236" s="71"/>
      <c r="F236" s="89"/>
      <c r="G236" s="89"/>
      <c r="H236" s="89"/>
    </row>
    <row r="237" spans="1:13" s="27" customFormat="1" ht="12.75">
      <c r="A237" s="45"/>
      <c r="B237" s="71" t="s">
        <v>153</v>
      </c>
      <c r="C237" s="71"/>
      <c r="D237" s="71"/>
      <c r="E237" s="71"/>
      <c r="F237" s="89">
        <v>391.26783478352627</v>
      </c>
      <c r="G237" s="89"/>
      <c r="H237" s="89">
        <v>646.4298347835263</v>
      </c>
      <c r="K237" s="93"/>
      <c r="L237" s="84"/>
      <c r="M237" s="84"/>
    </row>
    <row r="238" spans="1:13" s="27" customFormat="1" ht="12.75">
      <c r="A238" s="45"/>
      <c r="B238" s="71" t="s">
        <v>154</v>
      </c>
      <c r="C238" s="71"/>
      <c r="D238" s="71"/>
      <c r="E238" s="71"/>
      <c r="F238" s="89">
        <v>642.6363571615605</v>
      </c>
      <c r="G238" s="89"/>
      <c r="H238" s="94">
        <v>1221.2723571615606</v>
      </c>
      <c r="K238" s="95"/>
      <c r="M238" s="84"/>
    </row>
    <row r="239" spans="1:8" s="27" customFormat="1" ht="13.5" thickBot="1">
      <c r="A239" s="45"/>
      <c r="B239" s="71"/>
      <c r="C239" s="71"/>
      <c r="D239" s="71"/>
      <c r="E239" s="71"/>
      <c r="F239" s="96">
        <f>SUM(F237:F238)</f>
        <v>1033.9041919450867</v>
      </c>
      <c r="G239" s="89"/>
      <c r="H239" s="96">
        <f>SUM(H237:H238)</f>
        <v>1867.702191945087</v>
      </c>
    </row>
    <row r="240" spans="1:8" s="27" customFormat="1" ht="13.5" thickTop="1">
      <c r="A240" s="45"/>
      <c r="B240" s="71"/>
      <c r="C240" s="71"/>
      <c r="D240" s="71"/>
      <c r="E240" s="71"/>
      <c r="F240" s="71"/>
      <c r="G240" s="71"/>
      <c r="H240" s="71"/>
    </row>
    <row r="241" spans="1:9" ht="11.25">
      <c r="A241" s="45"/>
      <c r="B241" s="27"/>
      <c r="C241" s="27"/>
      <c r="D241" s="27"/>
      <c r="E241" s="27"/>
      <c r="F241" s="27"/>
      <c r="G241" s="27"/>
      <c r="H241" s="27"/>
      <c r="I241" s="27"/>
    </row>
    <row r="242" spans="1:9" ht="11.25">
      <c r="A242" s="45"/>
      <c r="B242" s="97"/>
      <c r="C242" s="97"/>
      <c r="D242" s="97"/>
      <c r="E242" s="97"/>
      <c r="F242" s="97"/>
      <c r="G242" s="97"/>
      <c r="H242" s="97"/>
      <c r="I242" s="97"/>
    </row>
    <row r="243" spans="1:9" ht="11.25">
      <c r="A243" s="45"/>
      <c r="B243" s="97"/>
      <c r="C243" s="97"/>
      <c r="D243" s="97"/>
      <c r="E243" s="97"/>
      <c r="F243" s="97"/>
      <c r="G243" s="97"/>
      <c r="H243" s="97"/>
      <c r="I243" s="97"/>
    </row>
    <row r="244" spans="1:9" ht="11.25">
      <c r="A244" s="45"/>
      <c r="B244" s="27"/>
      <c r="C244" s="27"/>
      <c r="D244" s="27"/>
      <c r="E244" s="27"/>
      <c r="F244" s="27"/>
      <c r="G244" s="27"/>
      <c r="H244" s="27"/>
      <c r="I244" s="27"/>
    </row>
    <row r="245" spans="1:9" ht="11.25">
      <c r="A245" s="45"/>
      <c r="B245" s="27"/>
      <c r="C245" s="27"/>
      <c r="D245" s="27"/>
      <c r="E245" s="27"/>
      <c r="F245" s="27"/>
      <c r="G245" s="27"/>
      <c r="H245" s="27"/>
      <c r="I245" s="27"/>
    </row>
    <row r="246" spans="1:9" ht="11.25">
      <c r="A246" s="45"/>
      <c r="B246" s="27"/>
      <c r="C246" s="27"/>
      <c r="D246" s="27"/>
      <c r="E246" s="27"/>
      <c r="F246" s="27"/>
      <c r="G246" s="27"/>
      <c r="H246" s="27"/>
      <c r="I246" s="27"/>
    </row>
    <row r="247" spans="1:9" ht="11.25">
      <c r="A247" s="45"/>
      <c r="B247" s="27"/>
      <c r="C247" s="27"/>
      <c r="D247" s="27"/>
      <c r="E247" s="27"/>
      <c r="F247" s="27"/>
      <c r="G247" s="27"/>
      <c r="H247" s="27"/>
      <c r="I247" s="27"/>
    </row>
    <row r="248" spans="1:9" ht="11.25">
      <c r="A248" s="45"/>
      <c r="B248" s="27"/>
      <c r="C248" s="27"/>
      <c r="D248" s="27"/>
      <c r="E248" s="27"/>
      <c r="F248" s="27"/>
      <c r="G248" s="27"/>
      <c r="H248" s="27"/>
      <c r="I248" s="27"/>
    </row>
    <row r="250" spans="1:2" ht="11.25">
      <c r="A250" s="5" t="s">
        <v>155</v>
      </c>
      <c r="B250" s="6" t="s">
        <v>156</v>
      </c>
    </row>
    <row r="257" spans="1:2" ht="11.25">
      <c r="A257" s="5" t="s">
        <v>157</v>
      </c>
      <c r="B257" s="6" t="s">
        <v>158</v>
      </c>
    </row>
    <row r="265" spans="1:2" ht="11.25">
      <c r="A265" s="5" t="s">
        <v>159</v>
      </c>
      <c r="B265" s="6" t="s">
        <v>160</v>
      </c>
    </row>
    <row r="301" ht="11.25">
      <c r="H301" s="98"/>
    </row>
    <row r="302" ht="11.25">
      <c r="H302" s="98"/>
    </row>
    <row r="303" ht="11.25">
      <c r="H303" s="98"/>
    </row>
    <row r="304" ht="11.25">
      <c r="H304" s="98"/>
    </row>
    <row r="305" ht="11.25">
      <c r="H305" s="98"/>
    </row>
    <row r="306" ht="11.25">
      <c r="H306" s="98"/>
    </row>
    <row r="307" ht="11.25">
      <c r="H307" s="98"/>
    </row>
    <row r="308" ht="11.25">
      <c r="H308" s="98"/>
    </row>
    <row r="309" ht="11.25">
      <c r="H309" s="98"/>
    </row>
    <row r="310" ht="11.25">
      <c r="H310" s="98"/>
    </row>
    <row r="311" spans="1:2" ht="11.25">
      <c r="A311" s="5" t="s">
        <v>161</v>
      </c>
      <c r="B311" s="6" t="s">
        <v>162</v>
      </c>
    </row>
    <row r="312" spans="1:8" ht="9.75" customHeight="1">
      <c r="A312" s="70"/>
      <c r="B312" s="99"/>
      <c r="C312" s="71"/>
      <c r="D312" s="71"/>
      <c r="E312" s="71"/>
      <c r="F312" s="71"/>
      <c r="G312" s="71"/>
      <c r="H312" s="71"/>
    </row>
    <row r="313" spans="1:8" ht="12.75">
      <c r="A313" s="70"/>
      <c r="B313" s="71" t="s">
        <v>163</v>
      </c>
      <c r="C313" s="71"/>
      <c r="D313" s="71"/>
      <c r="E313" s="71"/>
      <c r="F313" s="71"/>
      <c r="G313" s="71"/>
      <c r="H313" s="71"/>
    </row>
    <row r="314" spans="1:8" ht="12.75">
      <c r="A314" s="70"/>
      <c r="B314" s="99"/>
      <c r="C314" s="71"/>
      <c r="D314" s="71"/>
      <c r="E314" s="71"/>
      <c r="F314" s="80"/>
      <c r="G314" s="80"/>
      <c r="H314" s="80" t="s">
        <v>164</v>
      </c>
    </row>
    <row r="315" spans="2:8" ht="12.75">
      <c r="B315" s="71"/>
      <c r="C315" s="71"/>
      <c r="D315" s="71"/>
      <c r="E315" s="71"/>
      <c r="F315" s="80"/>
      <c r="G315" s="80"/>
      <c r="H315" s="100" t="s">
        <v>13</v>
      </c>
    </row>
    <row r="316" spans="2:8" ht="12.75">
      <c r="B316" s="71"/>
      <c r="C316" s="71"/>
      <c r="D316" s="71"/>
      <c r="E316" s="80"/>
      <c r="F316" s="80" t="s">
        <v>165</v>
      </c>
      <c r="G316" s="80" t="s">
        <v>166</v>
      </c>
      <c r="H316" s="80" t="s">
        <v>77</v>
      </c>
    </row>
    <row r="317" spans="2:8" ht="12.75">
      <c r="B317" s="71"/>
      <c r="C317" s="71"/>
      <c r="D317" s="71"/>
      <c r="E317" s="71"/>
      <c r="F317" s="80" t="s">
        <v>15</v>
      </c>
      <c r="G317" s="80" t="s">
        <v>15</v>
      </c>
      <c r="H317" s="80" t="s">
        <v>15</v>
      </c>
    </row>
    <row r="318" spans="2:8" ht="12.75">
      <c r="B318" s="71"/>
      <c r="C318" s="71"/>
      <c r="D318" s="71"/>
      <c r="E318" s="71"/>
      <c r="F318" s="71"/>
      <c r="G318" s="71"/>
      <c r="H318" s="71"/>
    </row>
    <row r="319" spans="2:8" ht="12.75">
      <c r="B319" s="71" t="s">
        <v>47</v>
      </c>
      <c r="C319" s="71"/>
      <c r="D319" s="71"/>
      <c r="E319" s="89"/>
      <c r="F319" s="89">
        <v>6610.901410000001</v>
      </c>
      <c r="G319" s="89">
        <v>0</v>
      </c>
      <c r="H319" s="89">
        <f>SUM(F319:G319)</f>
        <v>6610.901410000001</v>
      </c>
    </row>
    <row r="320" spans="2:8" ht="12.75">
      <c r="B320" s="71" t="s">
        <v>167</v>
      </c>
      <c r="C320" s="71"/>
      <c r="D320" s="71"/>
      <c r="E320" s="89"/>
      <c r="F320" s="89">
        <v>3494.46136</v>
      </c>
      <c r="G320" s="89">
        <v>0</v>
      </c>
      <c r="H320" s="89">
        <f>SUM(F320:G320)</f>
        <v>3494.46136</v>
      </c>
    </row>
    <row r="321" spans="2:8" ht="13.5" thickBot="1">
      <c r="B321" s="71" t="s">
        <v>77</v>
      </c>
      <c r="C321" s="71"/>
      <c r="D321" s="71"/>
      <c r="E321" s="71"/>
      <c r="F321" s="85">
        <f>SUM(F319:F320)</f>
        <v>10105.362770000002</v>
      </c>
      <c r="G321" s="85">
        <f>SUM(G319:G320)</f>
        <v>0</v>
      </c>
      <c r="H321" s="85">
        <f>SUM(H319:H320)</f>
        <v>10105.362770000002</v>
      </c>
    </row>
    <row r="322" spans="2:8" ht="13.5" thickTop="1">
      <c r="B322" s="71"/>
      <c r="C322" s="71"/>
      <c r="D322" s="71"/>
      <c r="E322" s="71"/>
      <c r="F322" s="71"/>
      <c r="G322" s="71"/>
      <c r="H322" s="71"/>
    </row>
    <row r="323" spans="2:8" ht="12.75">
      <c r="B323" s="71"/>
      <c r="C323" s="71"/>
      <c r="D323" s="71"/>
      <c r="E323" s="71"/>
      <c r="F323" s="71"/>
      <c r="G323" s="71"/>
      <c r="H323" s="71"/>
    </row>
    <row r="324" spans="1:2" ht="11.25">
      <c r="A324" s="5" t="s">
        <v>168</v>
      </c>
      <c r="B324" s="6" t="s">
        <v>169</v>
      </c>
    </row>
    <row r="325" ht="11.25">
      <c r="B325" s="6"/>
    </row>
    <row r="326" ht="11.25">
      <c r="B326" s="6"/>
    </row>
    <row r="327" ht="11.25">
      <c r="B327" s="6"/>
    </row>
    <row r="331" spans="1:8" ht="11.25">
      <c r="A331" s="5" t="s">
        <v>170</v>
      </c>
      <c r="B331" s="6" t="s">
        <v>171</v>
      </c>
      <c r="H331" s="4"/>
    </row>
    <row r="337" spans="1:2" s="27" customFormat="1" ht="11.25">
      <c r="A337" s="45" t="s">
        <v>172</v>
      </c>
      <c r="B337" s="29" t="s">
        <v>173</v>
      </c>
    </row>
    <row r="338" spans="1:8" s="27" customFormat="1" ht="11.25">
      <c r="A338" s="45"/>
      <c r="F338" s="101"/>
      <c r="G338" s="84"/>
      <c r="H338" s="101"/>
    </row>
    <row r="339" spans="1:8" s="27" customFormat="1" ht="11.25">
      <c r="A339" s="45"/>
      <c r="F339" s="102"/>
      <c r="G339" s="84"/>
      <c r="H339" s="102"/>
    </row>
    <row r="340" spans="1:8" s="27" customFormat="1" ht="11.25">
      <c r="A340" s="45"/>
      <c r="F340" s="102"/>
      <c r="G340" s="84"/>
      <c r="H340" s="102"/>
    </row>
    <row r="341" spans="1:8" s="27" customFormat="1" ht="11.25">
      <c r="A341" s="45"/>
      <c r="F341" s="102"/>
      <c r="G341" s="84"/>
      <c r="H341" s="102"/>
    </row>
    <row r="342" spans="1:8" s="27" customFormat="1" ht="11.25">
      <c r="A342" s="45"/>
      <c r="F342" s="102"/>
      <c r="G342" s="84"/>
      <c r="H342" s="102"/>
    </row>
    <row r="343" spans="1:8" s="27" customFormat="1" ht="11.25">
      <c r="A343" s="45"/>
      <c r="F343" s="102"/>
      <c r="G343" s="84"/>
      <c r="H343" s="102"/>
    </row>
    <row r="344" spans="1:8" s="27" customFormat="1" ht="11.25">
      <c r="A344" s="45"/>
      <c r="F344" s="102"/>
      <c r="G344" s="84"/>
      <c r="H344" s="102"/>
    </row>
    <row r="345" spans="1:8" s="27" customFormat="1" ht="11.25">
      <c r="A345" s="45"/>
      <c r="F345" s="102"/>
      <c r="G345" s="84"/>
      <c r="H345" s="102"/>
    </row>
    <row r="346" spans="1:8" s="27" customFormat="1" ht="11.25">
      <c r="A346" s="45"/>
      <c r="F346" s="102"/>
      <c r="G346" s="84"/>
      <c r="H346" s="102"/>
    </row>
    <row r="347" spans="1:8" s="27" customFormat="1" ht="11.25">
      <c r="A347" s="45"/>
      <c r="F347" s="102"/>
      <c r="G347" s="84"/>
      <c r="H347" s="102"/>
    </row>
    <row r="348" spans="1:8" s="27" customFormat="1" ht="11.25">
      <c r="A348" s="45"/>
      <c r="F348" s="102"/>
      <c r="G348" s="84"/>
      <c r="H348" s="102"/>
    </row>
    <row r="349" spans="1:8" s="27" customFormat="1" ht="11.25">
      <c r="A349" s="45"/>
      <c r="F349" s="102"/>
      <c r="G349" s="84"/>
      <c r="H349" s="102"/>
    </row>
    <row r="350" spans="1:8" s="27" customFormat="1" ht="11.25">
      <c r="A350" s="45"/>
      <c r="F350" s="102"/>
      <c r="G350" s="84"/>
      <c r="H350" s="102"/>
    </row>
    <row r="351" spans="1:8" s="27" customFormat="1" ht="11.25">
      <c r="A351" s="45"/>
      <c r="F351" s="102"/>
      <c r="G351" s="84"/>
      <c r="H351" s="102"/>
    </row>
    <row r="352" spans="1:8" s="27" customFormat="1" ht="11.25">
      <c r="A352" s="45"/>
      <c r="F352" s="102"/>
      <c r="G352" s="84"/>
      <c r="H352" s="102"/>
    </row>
    <row r="353" spans="1:8" s="27" customFormat="1" ht="11.25">
      <c r="A353" s="45"/>
      <c r="F353" s="102"/>
      <c r="G353" s="84"/>
      <c r="H353" s="102"/>
    </row>
    <row r="354" spans="1:8" s="27" customFormat="1" ht="11.25">
      <c r="A354" s="45"/>
      <c r="F354" s="102"/>
      <c r="G354" s="84"/>
      <c r="H354" s="102"/>
    </row>
    <row r="355" spans="1:8" s="27" customFormat="1" ht="11.25">
      <c r="A355" s="45"/>
      <c r="F355" s="102"/>
      <c r="G355" s="84"/>
      <c r="H355" s="102"/>
    </row>
    <row r="356" spans="1:8" s="27" customFormat="1" ht="11.25">
      <c r="A356" s="45"/>
      <c r="F356" s="102"/>
      <c r="G356" s="84"/>
      <c r="H356" s="102"/>
    </row>
    <row r="357" spans="1:8" s="27" customFormat="1" ht="11.25">
      <c r="A357" s="45"/>
      <c r="F357" s="102"/>
      <c r="G357" s="84"/>
      <c r="H357" s="102"/>
    </row>
    <row r="358" spans="1:8" s="27" customFormat="1" ht="11.25">
      <c r="A358" s="45"/>
      <c r="F358" s="102"/>
      <c r="G358" s="84"/>
      <c r="H358" s="102"/>
    </row>
    <row r="359" spans="1:8" s="27" customFormat="1" ht="11.25">
      <c r="A359" s="45"/>
      <c r="F359" s="102"/>
      <c r="G359" s="84"/>
      <c r="H359" s="102"/>
    </row>
    <row r="360" spans="1:8" s="27" customFormat="1" ht="11.25">
      <c r="A360" s="45"/>
      <c r="F360" s="102"/>
      <c r="G360" s="84"/>
      <c r="H360" s="102"/>
    </row>
    <row r="361" spans="1:13" s="27" customFormat="1" ht="11.25">
      <c r="A361" s="45"/>
      <c r="F361" s="102"/>
      <c r="G361" s="84"/>
      <c r="H361" s="102"/>
      <c r="K361" s="2"/>
      <c r="L361" s="2"/>
      <c r="M361" s="2"/>
    </row>
    <row r="362" spans="1:13" s="27" customFormat="1" ht="11.25">
      <c r="A362" s="45"/>
      <c r="F362" s="102"/>
      <c r="G362" s="84"/>
      <c r="H362" s="102"/>
      <c r="K362" s="2"/>
      <c r="L362" s="2"/>
      <c r="M362" s="2"/>
    </row>
    <row r="363" spans="1:9" ht="11.25">
      <c r="A363" s="45"/>
      <c r="B363" s="27"/>
      <c r="C363" s="27"/>
      <c r="D363" s="27"/>
      <c r="E363" s="27"/>
      <c r="F363" s="102"/>
      <c r="G363" s="84"/>
      <c r="H363" s="102"/>
      <c r="I363" s="27"/>
    </row>
    <row r="364" spans="1:9" ht="11.25">
      <c r="A364" s="45"/>
      <c r="B364" s="27"/>
      <c r="C364" s="27"/>
      <c r="D364" s="27"/>
      <c r="E364" s="27"/>
      <c r="F364" s="102"/>
      <c r="G364" s="84"/>
      <c r="H364" s="102"/>
      <c r="I364" s="27"/>
    </row>
    <row r="365" spans="1:9" ht="11.25">
      <c r="A365" s="45"/>
      <c r="B365" s="27"/>
      <c r="C365" s="27"/>
      <c r="D365" s="27"/>
      <c r="E365" s="27"/>
      <c r="F365" s="102"/>
      <c r="G365" s="84"/>
      <c r="H365" s="102"/>
      <c r="I365" s="27"/>
    </row>
    <row r="366" spans="1:9" ht="11.25">
      <c r="A366" s="45"/>
      <c r="B366" s="27"/>
      <c r="C366" s="27"/>
      <c r="D366" s="27"/>
      <c r="E366" s="27"/>
      <c r="F366" s="102"/>
      <c r="G366" s="84"/>
      <c r="H366" s="102"/>
      <c r="I366" s="27"/>
    </row>
    <row r="367" spans="1:9" ht="11.25">
      <c r="A367" s="45"/>
      <c r="B367" s="27"/>
      <c r="C367" s="27"/>
      <c r="D367" s="27"/>
      <c r="E367" s="27"/>
      <c r="F367" s="102"/>
      <c r="G367" s="84"/>
      <c r="H367" s="102"/>
      <c r="I367" s="27"/>
    </row>
    <row r="368" spans="1:9" ht="11.25">
      <c r="A368" s="45"/>
      <c r="B368" s="27"/>
      <c r="C368" s="27"/>
      <c r="D368" s="27"/>
      <c r="E368" s="27"/>
      <c r="F368" s="102"/>
      <c r="G368" s="84"/>
      <c r="H368" s="102"/>
      <c r="I368" s="27"/>
    </row>
    <row r="369" spans="1:9" ht="11.25">
      <c r="A369" s="45"/>
      <c r="B369" s="27"/>
      <c r="C369" s="27"/>
      <c r="D369" s="27"/>
      <c r="E369" s="27"/>
      <c r="F369" s="102"/>
      <c r="G369" s="84"/>
      <c r="H369" s="102"/>
      <c r="I369" s="27"/>
    </row>
    <row r="370" spans="1:9" ht="11.25">
      <c r="A370" s="45"/>
      <c r="B370" s="27"/>
      <c r="C370" s="27"/>
      <c r="D370" s="27"/>
      <c r="E370" s="27"/>
      <c r="F370" s="102"/>
      <c r="G370" s="84"/>
      <c r="H370" s="102"/>
      <c r="I370" s="27"/>
    </row>
    <row r="371" spans="1:2" ht="11.25">
      <c r="A371" s="5" t="s">
        <v>174</v>
      </c>
      <c r="B371" s="6" t="s">
        <v>175</v>
      </c>
    </row>
    <row r="372" spans="1:2" ht="11.25">
      <c r="A372" s="70"/>
      <c r="B372" s="6"/>
    </row>
    <row r="373" spans="1:9" ht="12.75">
      <c r="A373" s="70"/>
      <c r="B373" s="72" t="s">
        <v>176</v>
      </c>
      <c r="C373" s="72"/>
      <c r="D373" s="72"/>
      <c r="E373" s="72"/>
      <c r="F373" s="72"/>
      <c r="G373" s="72"/>
      <c r="H373" s="72"/>
      <c r="I373" s="103"/>
    </row>
    <row r="374" spans="1:9" ht="12.75">
      <c r="A374" s="70"/>
      <c r="B374" s="72"/>
      <c r="C374" s="72"/>
      <c r="D374" s="72"/>
      <c r="E374" s="72"/>
      <c r="F374" s="72"/>
      <c r="G374" s="72"/>
      <c r="H374" s="72"/>
      <c r="I374" s="103"/>
    </row>
    <row r="375" spans="1:10" ht="12.75">
      <c r="A375" s="70"/>
      <c r="B375" s="104"/>
      <c r="C375" s="72"/>
      <c r="D375" s="72"/>
      <c r="E375" s="72"/>
      <c r="F375" s="105" t="s">
        <v>177</v>
      </c>
      <c r="G375" s="105"/>
      <c r="H375" s="105" t="s">
        <v>57</v>
      </c>
      <c r="I375" s="106"/>
      <c r="J375" s="107"/>
    </row>
    <row r="376" spans="1:10" ht="12.75">
      <c r="A376" s="70"/>
      <c r="B376" s="104"/>
      <c r="C376" s="72"/>
      <c r="D376" s="72"/>
      <c r="E376" s="72"/>
      <c r="F376" s="100" t="s">
        <v>8</v>
      </c>
      <c r="G376" s="100"/>
      <c r="H376" s="100" t="s">
        <v>8</v>
      </c>
      <c r="I376" s="106"/>
      <c r="J376" s="107"/>
    </row>
    <row r="377" spans="1:10" ht="12.75">
      <c r="A377" s="70"/>
      <c r="B377" s="104"/>
      <c r="C377" s="72"/>
      <c r="D377" s="72"/>
      <c r="E377" s="72"/>
      <c r="F377" s="105" t="s">
        <v>10</v>
      </c>
      <c r="G377" s="105"/>
      <c r="H377" s="105" t="s">
        <v>11</v>
      </c>
      <c r="I377" s="106"/>
      <c r="J377" s="107"/>
    </row>
    <row r="378" spans="2:9" ht="12.75">
      <c r="B378" s="72"/>
      <c r="C378" s="72"/>
      <c r="D378" s="72"/>
      <c r="E378" s="72"/>
      <c r="F378" s="100" t="s">
        <v>13</v>
      </c>
      <c r="G378" s="100"/>
      <c r="H378" s="100" t="s">
        <v>13</v>
      </c>
      <c r="I378" s="103"/>
    </row>
    <row r="379" spans="2:9" ht="12.75">
      <c r="B379" s="72"/>
      <c r="C379" s="72"/>
      <c r="D379" s="72"/>
      <c r="E379" s="72"/>
      <c r="F379" s="100"/>
      <c r="G379" s="72"/>
      <c r="H379" s="100"/>
      <c r="I379" s="103"/>
    </row>
    <row r="380" spans="2:9" ht="13.5" thickBot="1">
      <c r="B380" s="72" t="s">
        <v>178</v>
      </c>
      <c r="C380" s="72"/>
      <c r="D380" s="72"/>
      <c r="E380" s="72"/>
      <c r="F380" s="108">
        <v>3698.5347462527366</v>
      </c>
      <c r="G380" s="109"/>
      <c r="H380" s="108">
        <v>7026.976068054914</v>
      </c>
      <c r="I380" s="103"/>
    </row>
    <row r="381" spans="2:9" ht="13.5" thickTop="1">
      <c r="B381" s="72"/>
      <c r="C381" s="72"/>
      <c r="D381" s="72"/>
      <c r="E381" s="72"/>
      <c r="F381" s="100"/>
      <c r="G381" s="109"/>
      <c r="H381" s="110"/>
      <c r="I381" s="103"/>
    </row>
    <row r="382" spans="2:9" ht="12.75">
      <c r="B382" s="72" t="s">
        <v>179</v>
      </c>
      <c r="C382" s="72"/>
      <c r="D382" s="72"/>
      <c r="E382" s="72"/>
      <c r="F382" s="111"/>
      <c r="G382" s="109"/>
      <c r="H382" s="111"/>
      <c r="I382" s="103"/>
    </row>
    <row r="383" spans="2:9" ht="13.5" thickBot="1">
      <c r="B383" s="72" t="s">
        <v>180</v>
      </c>
      <c r="C383" s="72"/>
      <c r="D383" s="72"/>
      <c r="E383" s="72"/>
      <c r="F383" s="108">
        <v>120000</v>
      </c>
      <c r="G383" s="109"/>
      <c r="H383" s="108">
        <v>120000</v>
      </c>
      <c r="I383" s="103"/>
    </row>
    <row r="384" spans="2:9" ht="13.5" thickTop="1">
      <c r="B384" s="72"/>
      <c r="C384" s="72"/>
      <c r="D384" s="72"/>
      <c r="E384" s="72"/>
      <c r="F384" s="110"/>
      <c r="G384" s="109"/>
      <c r="H384" s="110"/>
      <c r="I384" s="103"/>
    </row>
    <row r="385" spans="2:9" ht="13.5" thickBot="1">
      <c r="B385" s="72" t="s">
        <v>181</v>
      </c>
      <c r="C385" s="72"/>
      <c r="D385" s="72"/>
      <c r="E385" s="72"/>
      <c r="F385" s="112">
        <v>3.082112288543949</v>
      </c>
      <c r="G385" s="109"/>
      <c r="H385" s="112">
        <v>5.856646723379097</v>
      </c>
      <c r="I385" s="103"/>
    </row>
    <row r="386" spans="2:8" ht="13.5" thickTop="1">
      <c r="B386" s="72"/>
      <c r="C386" s="72"/>
      <c r="D386" s="72"/>
      <c r="E386" s="72"/>
      <c r="F386" s="110"/>
      <c r="G386" s="109"/>
      <c r="H386" s="110"/>
    </row>
    <row r="387" spans="6:8" ht="11.25">
      <c r="F387" s="113"/>
      <c r="G387" s="114"/>
      <c r="H387" s="113"/>
    </row>
    <row r="388" spans="6:8" ht="11.25">
      <c r="F388" s="4"/>
      <c r="H388" s="4"/>
    </row>
    <row r="389" spans="6:8" ht="11.25">
      <c r="F389" s="4"/>
      <c r="H389" s="4"/>
    </row>
    <row r="390" spans="6:8" ht="11.25">
      <c r="F390" s="4"/>
      <c r="H390" s="4"/>
    </row>
    <row r="391" spans="6:8" ht="11.25">
      <c r="F391" s="4"/>
      <c r="H391" s="4"/>
    </row>
    <row r="392" spans="1:8" ht="11.25">
      <c r="A392" s="5" t="s">
        <v>182</v>
      </c>
      <c r="B392" s="6" t="s">
        <v>183</v>
      </c>
      <c r="F392" s="4"/>
      <c r="H392" s="4"/>
    </row>
    <row r="393" spans="6:8" ht="11.25">
      <c r="F393" s="4"/>
      <c r="H393" s="4"/>
    </row>
    <row r="394" spans="6:8" ht="11.25">
      <c r="F394" s="4"/>
      <c r="H394" s="4"/>
    </row>
    <row r="395" spans="6:8" ht="11.25">
      <c r="F395" s="4"/>
      <c r="H395" s="4"/>
    </row>
    <row r="396" spans="6:8" ht="11.25">
      <c r="F396" s="4"/>
      <c r="H396" s="4"/>
    </row>
    <row r="397" spans="2:9" ht="12.75">
      <c r="B397" s="72"/>
      <c r="C397" s="72"/>
      <c r="D397" s="72"/>
      <c r="E397" s="72"/>
      <c r="F397" s="100" t="s">
        <v>184</v>
      </c>
      <c r="G397" s="100"/>
      <c r="H397" s="100" t="s">
        <v>185</v>
      </c>
      <c r="I397" s="72"/>
    </row>
    <row r="398" spans="2:9" ht="12.75">
      <c r="B398" s="72"/>
      <c r="C398" s="72"/>
      <c r="D398" s="72"/>
      <c r="E398" s="72"/>
      <c r="F398" s="100" t="s">
        <v>186</v>
      </c>
      <c r="G398" s="100"/>
      <c r="H398" s="100" t="s">
        <v>187</v>
      </c>
      <c r="I398" s="72"/>
    </row>
    <row r="399" spans="2:9" ht="12.75">
      <c r="B399" s="72"/>
      <c r="C399" s="72"/>
      <c r="D399" s="72"/>
      <c r="E399" s="72"/>
      <c r="F399" s="100" t="s">
        <v>188</v>
      </c>
      <c r="G399" s="100"/>
      <c r="H399" s="100" t="s">
        <v>189</v>
      </c>
      <c r="I399" s="72"/>
    </row>
    <row r="400" spans="2:9" ht="12.75">
      <c r="B400" s="72"/>
      <c r="C400" s="72"/>
      <c r="D400" s="72"/>
      <c r="E400" s="72"/>
      <c r="F400" s="100" t="s">
        <v>190</v>
      </c>
      <c r="G400" s="100"/>
      <c r="H400" s="100" t="s">
        <v>13</v>
      </c>
      <c r="I400" s="72"/>
    </row>
    <row r="401" spans="2:9" ht="12.75">
      <c r="B401" s="72"/>
      <c r="C401" s="72"/>
      <c r="D401" s="72"/>
      <c r="E401" s="72"/>
      <c r="F401" s="100" t="s">
        <v>15</v>
      </c>
      <c r="G401" s="100"/>
      <c r="H401" s="100" t="s">
        <v>15</v>
      </c>
      <c r="I401" s="72"/>
    </row>
    <row r="402" spans="2:9" ht="12.75">
      <c r="B402" s="72"/>
      <c r="C402" s="72"/>
      <c r="D402" s="72"/>
      <c r="E402" s="72"/>
      <c r="F402" s="72"/>
      <c r="G402" s="100"/>
      <c r="H402" s="72"/>
      <c r="I402" s="72"/>
    </row>
    <row r="403" spans="2:8" ht="12.75">
      <c r="B403" s="72" t="s">
        <v>191</v>
      </c>
      <c r="C403" s="72"/>
      <c r="D403" s="72"/>
      <c r="E403" s="72"/>
      <c r="F403" s="109">
        <v>9500</v>
      </c>
      <c r="G403" s="111"/>
      <c r="H403" s="109">
        <v>9500</v>
      </c>
    </row>
    <row r="404" spans="2:9" ht="12.75">
      <c r="B404" s="72" t="s">
        <v>192</v>
      </c>
      <c r="C404" s="72"/>
      <c r="D404" s="72"/>
      <c r="E404" s="72"/>
      <c r="F404" s="109">
        <v>4625</v>
      </c>
      <c r="G404" s="111"/>
      <c r="H404" s="109">
        <v>4625</v>
      </c>
      <c r="I404" s="72"/>
    </row>
    <row r="405" spans="2:9" ht="12.75">
      <c r="B405" s="72" t="s">
        <v>193</v>
      </c>
      <c r="C405" s="72"/>
      <c r="D405" s="72"/>
      <c r="E405" s="72"/>
      <c r="F405" s="109">
        <v>3500</v>
      </c>
      <c r="G405" s="111"/>
      <c r="H405" s="109">
        <v>2305</v>
      </c>
      <c r="I405" s="72"/>
    </row>
    <row r="406" spans="2:9" ht="12.75">
      <c r="B406" s="72" t="s">
        <v>194</v>
      </c>
      <c r="C406" s="72"/>
      <c r="D406" s="72"/>
      <c r="E406" s="72"/>
      <c r="F406" s="109">
        <v>2300</v>
      </c>
      <c r="G406" s="111"/>
      <c r="H406" s="109">
        <v>2300</v>
      </c>
      <c r="I406" s="72" t="s">
        <v>63</v>
      </c>
    </row>
    <row r="407" spans="2:9" ht="13.5" thickBot="1">
      <c r="B407" s="72"/>
      <c r="C407" s="72"/>
      <c r="D407" s="72"/>
      <c r="E407" s="72"/>
      <c r="F407" s="115">
        <f>SUM(F403:F406)</f>
        <v>19925</v>
      </c>
      <c r="G407" s="100"/>
      <c r="H407" s="115">
        <f>SUM(H403:H406)</f>
        <v>18730</v>
      </c>
      <c r="I407" s="72"/>
    </row>
    <row r="408" spans="2:9" ht="13.5" thickTop="1">
      <c r="B408" s="72"/>
      <c r="C408" s="72"/>
      <c r="D408" s="72"/>
      <c r="E408" s="72"/>
      <c r="F408" s="100"/>
      <c r="G408" s="72"/>
      <c r="H408" s="100"/>
      <c r="I408" s="72"/>
    </row>
    <row r="409" spans="1:9" ht="11.25">
      <c r="A409" s="116"/>
      <c r="B409" s="103"/>
      <c r="C409" s="103"/>
      <c r="D409" s="103"/>
      <c r="E409" s="103"/>
      <c r="F409" s="117"/>
      <c r="G409" s="103"/>
      <c r="H409" s="117"/>
      <c r="I409" s="103"/>
    </row>
    <row r="410" spans="1:9" ht="11.25">
      <c r="A410" s="116"/>
      <c r="B410" s="103"/>
      <c r="C410" s="103"/>
      <c r="D410" s="103"/>
      <c r="E410" s="103"/>
      <c r="F410" s="117"/>
      <c r="G410" s="103"/>
      <c r="H410" s="117"/>
      <c r="I410" s="103"/>
    </row>
    <row r="411" spans="1:9" ht="11.25">
      <c r="A411" s="116"/>
      <c r="B411" s="103"/>
      <c r="C411" s="103"/>
      <c r="D411" s="103"/>
      <c r="E411" s="103"/>
      <c r="F411" s="117"/>
      <c r="G411" s="103"/>
      <c r="H411" s="117"/>
      <c r="I411" s="103"/>
    </row>
    <row r="412" spans="1:9" ht="11.25">
      <c r="A412" s="116"/>
      <c r="B412" s="103"/>
      <c r="C412" s="103"/>
      <c r="D412" s="103"/>
      <c r="E412" s="103"/>
      <c r="F412" s="117"/>
      <c r="G412" s="103"/>
      <c r="H412" s="117"/>
      <c r="I412" s="103"/>
    </row>
    <row r="413" spans="1:9" ht="11.25">
      <c r="A413" s="116"/>
      <c r="B413" s="103"/>
      <c r="C413" s="103"/>
      <c r="D413" s="103"/>
      <c r="E413" s="103"/>
      <c r="F413" s="117"/>
      <c r="G413" s="103"/>
      <c r="H413" s="117"/>
      <c r="I413" s="103"/>
    </row>
    <row r="414" spans="1:9" ht="11.25">
      <c r="A414" s="116"/>
      <c r="B414" s="103"/>
      <c r="C414" s="103"/>
      <c r="D414" s="103"/>
      <c r="E414" s="103"/>
      <c r="F414" s="117"/>
      <c r="G414" s="103"/>
      <c r="H414" s="117"/>
      <c r="I414" s="103"/>
    </row>
    <row r="415" spans="1:9" ht="11.25">
      <c r="A415" s="116"/>
      <c r="B415" s="103"/>
      <c r="C415" s="103"/>
      <c r="D415" s="103"/>
      <c r="E415" s="103"/>
      <c r="F415" s="117"/>
      <c r="G415" s="103"/>
      <c r="H415" s="117"/>
      <c r="I415" s="103"/>
    </row>
    <row r="416" spans="1:9" ht="11.25">
      <c r="A416" s="116"/>
      <c r="B416" s="103"/>
      <c r="C416" s="103"/>
      <c r="D416" s="103"/>
      <c r="E416" s="103"/>
      <c r="F416" s="117"/>
      <c r="G416" s="103"/>
      <c r="H416" s="117"/>
      <c r="I416" s="103"/>
    </row>
    <row r="417" spans="1:9" ht="11.25">
      <c r="A417" s="116"/>
      <c r="B417" s="103"/>
      <c r="C417" s="103"/>
      <c r="D417" s="103"/>
      <c r="E417" s="103"/>
      <c r="F417" s="117"/>
      <c r="G417" s="103"/>
      <c r="H417" s="117"/>
      <c r="I417" s="103"/>
    </row>
    <row r="418" spans="1:9" ht="11.25">
      <c r="A418" s="116"/>
      <c r="B418" s="103"/>
      <c r="C418" s="103"/>
      <c r="D418" s="103"/>
      <c r="E418" s="103"/>
      <c r="F418" s="117"/>
      <c r="G418" s="103"/>
      <c r="H418" s="117"/>
      <c r="I418" s="103"/>
    </row>
    <row r="419" spans="1:9" ht="11.25">
      <c r="A419" s="116"/>
      <c r="B419" s="103"/>
      <c r="C419" s="103"/>
      <c r="D419" s="103"/>
      <c r="E419" s="103"/>
      <c r="F419" s="117"/>
      <c r="G419" s="103"/>
      <c r="H419" s="117"/>
      <c r="I419" s="103"/>
    </row>
    <row r="420" spans="1:9" ht="11.25">
      <c r="A420" s="116"/>
      <c r="B420" s="103"/>
      <c r="C420" s="103"/>
      <c r="D420" s="103"/>
      <c r="E420" s="103"/>
      <c r="F420" s="117"/>
      <c r="G420" s="103"/>
      <c r="H420" s="117"/>
      <c r="I420" s="103"/>
    </row>
    <row r="421" spans="1:9" ht="11.25">
      <c r="A421" s="116"/>
      <c r="B421" s="103"/>
      <c r="C421" s="103"/>
      <c r="D421" s="103"/>
      <c r="E421" s="103"/>
      <c r="F421" s="117"/>
      <c r="G421" s="103"/>
      <c r="H421" s="117"/>
      <c r="I421" s="103"/>
    </row>
    <row r="422" spans="1:9" ht="11.25">
      <c r="A422" s="116"/>
      <c r="B422" s="103"/>
      <c r="C422" s="103"/>
      <c r="D422" s="103"/>
      <c r="E422" s="103"/>
      <c r="F422" s="117"/>
      <c r="G422" s="103"/>
      <c r="H422" s="117"/>
      <c r="I422" s="103"/>
    </row>
    <row r="423" spans="1:9" ht="11.25">
      <c r="A423" s="116"/>
      <c r="B423" s="103"/>
      <c r="C423" s="103"/>
      <c r="D423" s="103"/>
      <c r="E423" s="103"/>
      <c r="F423" s="117"/>
      <c r="G423" s="103"/>
      <c r="H423" s="117"/>
      <c r="I423" s="103"/>
    </row>
    <row r="424" spans="1:9" ht="11.25">
      <c r="A424" s="116"/>
      <c r="B424" s="103"/>
      <c r="C424" s="103"/>
      <c r="D424" s="103"/>
      <c r="E424" s="103"/>
      <c r="F424" s="117"/>
      <c r="G424" s="103"/>
      <c r="H424" s="117"/>
      <c r="I424" s="103"/>
    </row>
    <row r="425" spans="1:9" ht="11.25">
      <c r="A425" s="116"/>
      <c r="B425" s="103"/>
      <c r="C425" s="103"/>
      <c r="D425" s="103"/>
      <c r="E425" s="103"/>
      <c r="F425" s="117"/>
      <c r="G425" s="103"/>
      <c r="H425" s="117"/>
      <c r="I425" s="103"/>
    </row>
    <row r="426" spans="1:9" ht="11.25">
      <c r="A426" s="116"/>
      <c r="B426" s="103"/>
      <c r="C426" s="103"/>
      <c r="D426" s="103"/>
      <c r="E426" s="103"/>
      <c r="F426" s="117"/>
      <c r="G426" s="103"/>
      <c r="H426" s="117"/>
      <c r="I426" s="103"/>
    </row>
    <row r="427" spans="1:9" ht="11.25">
      <c r="A427" s="116"/>
      <c r="B427" s="103"/>
      <c r="C427" s="103"/>
      <c r="D427" s="103"/>
      <c r="E427" s="103"/>
      <c r="F427" s="117"/>
      <c r="G427" s="103"/>
      <c r="H427" s="117"/>
      <c r="I427" s="103"/>
    </row>
    <row r="428" spans="1:8" ht="11.25">
      <c r="A428" s="6" t="s">
        <v>195</v>
      </c>
      <c r="B428" s="6"/>
      <c r="F428" s="4"/>
      <c r="H428" s="4"/>
    </row>
    <row r="429" spans="1:9" ht="11.25">
      <c r="A429" s="29"/>
      <c r="B429" s="29"/>
      <c r="C429" s="27"/>
      <c r="D429" s="27"/>
      <c r="E429" s="27"/>
      <c r="F429" s="28"/>
      <c r="G429" s="27"/>
      <c r="H429" s="28"/>
      <c r="I429" s="27"/>
    </row>
    <row r="430" spans="1:9" ht="11.25">
      <c r="A430" s="29" t="s">
        <v>196</v>
      </c>
      <c r="B430" s="29"/>
      <c r="C430" s="27"/>
      <c r="D430" s="27"/>
      <c r="E430" s="27"/>
      <c r="F430" s="28"/>
      <c r="G430" s="27"/>
      <c r="H430" s="28"/>
      <c r="I430" s="27"/>
    </row>
    <row r="431" spans="1:9" ht="11.25">
      <c r="A431" s="29"/>
      <c r="B431" s="29"/>
      <c r="C431" s="27"/>
      <c r="D431" s="27"/>
      <c r="E431" s="27"/>
      <c r="F431" s="28"/>
      <c r="G431" s="27"/>
      <c r="H431" s="28"/>
      <c r="I431" s="27"/>
    </row>
    <row r="432" spans="1:9" ht="11.25">
      <c r="A432" s="29"/>
      <c r="B432" s="29"/>
      <c r="C432" s="27"/>
      <c r="D432" s="27"/>
      <c r="E432" s="27"/>
      <c r="F432" s="28"/>
      <c r="G432" s="27"/>
      <c r="H432" s="28"/>
      <c r="I432" s="27"/>
    </row>
    <row r="433" spans="1:9" ht="11.25">
      <c r="A433" s="29"/>
      <c r="B433" s="29"/>
      <c r="C433" s="27"/>
      <c r="D433" s="27"/>
      <c r="E433" s="27"/>
      <c r="F433" s="28"/>
      <c r="G433" s="27"/>
      <c r="H433" s="28"/>
      <c r="I433" s="27"/>
    </row>
    <row r="434" spans="1:9" ht="11.25">
      <c r="A434" s="29"/>
      <c r="B434" s="29"/>
      <c r="C434" s="27"/>
      <c r="D434" s="27"/>
      <c r="E434" s="27"/>
      <c r="F434" s="28"/>
      <c r="G434" s="27"/>
      <c r="H434" s="28"/>
      <c r="I434" s="27"/>
    </row>
    <row r="435" spans="1:9" ht="11.25">
      <c r="A435" s="29"/>
      <c r="B435" s="29"/>
      <c r="C435" s="27"/>
      <c r="D435" s="27"/>
      <c r="E435" s="27"/>
      <c r="F435" s="28"/>
      <c r="G435" s="27"/>
      <c r="H435" s="28"/>
      <c r="I435" s="27"/>
    </row>
    <row r="436" spans="1:9" ht="11.25">
      <c r="A436" s="29"/>
      <c r="B436" s="29"/>
      <c r="C436" s="27"/>
      <c r="D436" s="27"/>
      <c r="E436" s="27"/>
      <c r="F436" s="28"/>
      <c r="G436" s="27"/>
      <c r="H436" s="28"/>
      <c r="I436" s="27"/>
    </row>
    <row r="437" spans="1:9" ht="11.25">
      <c r="A437" s="29"/>
      <c r="B437" s="29"/>
      <c r="C437" s="27"/>
      <c r="D437" s="27"/>
      <c r="E437" s="27"/>
      <c r="F437" s="28"/>
      <c r="G437" s="27"/>
      <c r="H437" s="28"/>
      <c r="I437" s="27"/>
    </row>
    <row r="438" spans="1:9" ht="11.25">
      <c r="A438" s="29"/>
      <c r="B438" s="29"/>
      <c r="C438" s="27"/>
      <c r="D438" s="27"/>
      <c r="E438" s="27"/>
      <c r="F438" s="28"/>
      <c r="G438" s="27"/>
      <c r="H438" s="28"/>
      <c r="I438" s="27"/>
    </row>
    <row r="439" spans="1:9" ht="11.25">
      <c r="A439" s="29"/>
      <c r="B439" s="29"/>
      <c r="C439" s="27"/>
      <c r="D439" s="27"/>
      <c r="E439" s="27"/>
      <c r="F439" s="28"/>
      <c r="G439" s="27"/>
      <c r="H439" s="28"/>
      <c r="I439" s="27"/>
    </row>
    <row r="440" spans="1:9" ht="11.25">
      <c r="A440" s="29"/>
      <c r="B440" s="29"/>
      <c r="C440" s="27"/>
      <c r="D440" s="27"/>
      <c r="E440" s="27"/>
      <c r="F440" s="28"/>
      <c r="G440" s="27"/>
      <c r="H440" s="28"/>
      <c r="I440" s="27"/>
    </row>
    <row r="441" spans="1:13" s="27" customFormat="1" ht="11.25">
      <c r="A441" s="29"/>
      <c r="B441" s="29"/>
      <c r="F441" s="28"/>
      <c r="H441" s="28"/>
      <c r="K441" s="2"/>
      <c r="L441" s="2"/>
      <c r="M441" s="2"/>
    </row>
    <row r="442" spans="1:13" s="27" customFormat="1" ht="11.25">
      <c r="A442" s="29"/>
      <c r="B442" s="29"/>
      <c r="F442" s="28"/>
      <c r="H442" s="28"/>
      <c r="K442" s="2"/>
      <c r="L442" s="2"/>
      <c r="M442" s="2"/>
    </row>
    <row r="443" spans="1:13" s="27" customFormat="1" ht="11.25">
      <c r="A443" s="29"/>
      <c r="B443" s="29"/>
      <c r="F443" s="28"/>
      <c r="H443" s="28"/>
      <c r="K443" s="2"/>
      <c r="L443" s="2"/>
      <c r="M443" s="2"/>
    </row>
    <row r="444" spans="1:13" s="27" customFormat="1" ht="11.25">
      <c r="A444" s="29"/>
      <c r="B444" s="29"/>
      <c r="F444" s="28"/>
      <c r="H444" s="28"/>
      <c r="K444" s="2"/>
      <c r="L444" s="2"/>
      <c r="M444" s="2"/>
    </row>
    <row r="445" spans="1:13" s="27" customFormat="1" ht="11.25">
      <c r="A445" s="29"/>
      <c r="B445" s="29"/>
      <c r="F445" s="28"/>
      <c r="H445" s="28"/>
      <c r="K445" s="2"/>
      <c r="L445" s="2"/>
      <c r="M445" s="2"/>
    </row>
    <row r="446" spans="1:13" s="27" customFormat="1" ht="11.25">
      <c r="A446" s="29"/>
      <c r="B446" s="29"/>
      <c r="F446" s="28"/>
      <c r="H446" s="28"/>
      <c r="K446" s="2"/>
      <c r="L446" s="2"/>
      <c r="M446" s="2"/>
    </row>
    <row r="447" spans="1:13" s="27" customFormat="1" ht="11.25">
      <c r="A447" s="45"/>
      <c r="F447" s="28"/>
      <c r="H447" s="28"/>
      <c r="K447" s="2"/>
      <c r="L447" s="2"/>
      <c r="M447" s="2"/>
    </row>
    <row r="448" spans="1:13" s="27" customFormat="1" ht="11.25">
      <c r="A448" s="45"/>
      <c r="F448" s="28"/>
      <c r="H448" s="28"/>
      <c r="K448" s="2"/>
      <c r="L448" s="2"/>
      <c r="M448" s="2"/>
    </row>
    <row r="449" spans="1:13" s="27" customFormat="1" ht="11.25">
      <c r="A449" s="45"/>
      <c r="F449" s="28"/>
      <c r="H449" s="28"/>
      <c r="K449" s="2"/>
      <c r="L449" s="2"/>
      <c r="M449" s="2"/>
    </row>
    <row r="450" spans="1:13" s="27" customFormat="1" ht="11.25">
      <c r="A450" s="45"/>
      <c r="F450" s="28"/>
      <c r="H450" s="28"/>
      <c r="K450" s="2"/>
      <c r="L450" s="2"/>
      <c r="M450" s="2"/>
    </row>
    <row r="451" spans="1:13" s="27" customFormat="1" ht="11.25">
      <c r="A451" s="45"/>
      <c r="F451" s="28"/>
      <c r="H451" s="28"/>
      <c r="K451" s="2"/>
      <c r="L451" s="2"/>
      <c r="M451" s="2"/>
    </row>
    <row r="452" spans="1:13" s="27" customFormat="1" ht="11.25">
      <c r="A452" s="45"/>
      <c r="F452" s="28"/>
      <c r="H452" s="28"/>
      <c r="K452" s="2"/>
      <c r="L452" s="2"/>
      <c r="M452" s="2"/>
    </row>
    <row r="453" spans="1:13" s="27" customFormat="1" ht="11.25">
      <c r="A453" s="45"/>
      <c r="F453" s="28"/>
      <c r="H453" s="28"/>
      <c r="K453" s="2"/>
      <c r="L453" s="2"/>
      <c r="M453" s="2"/>
    </row>
    <row r="454" spans="1:13" s="27" customFormat="1" ht="11.25">
      <c r="A454" s="45"/>
      <c r="F454" s="102"/>
      <c r="G454" s="84"/>
      <c r="H454" s="102"/>
      <c r="K454" s="2"/>
      <c r="L454" s="2"/>
      <c r="M454" s="2"/>
    </row>
    <row r="455" spans="1:8" s="27" customFormat="1" ht="11.25">
      <c r="A455" s="45"/>
      <c r="F455" s="102"/>
      <c r="G455" s="84"/>
      <c r="H455" s="102"/>
    </row>
    <row r="456" spans="1:8" s="27" customFormat="1" ht="11.25">
      <c r="A456" s="45"/>
      <c r="F456" s="102"/>
      <c r="G456" s="84"/>
      <c r="H456" s="102"/>
    </row>
    <row r="457" spans="1:8" s="27" customFormat="1" ht="11.25">
      <c r="A457" s="45"/>
      <c r="F457" s="102"/>
      <c r="G457" s="84"/>
      <c r="H457" s="102"/>
    </row>
    <row r="458" spans="1:8" s="27" customFormat="1" ht="11.25">
      <c r="A458" s="45"/>
      <c r="F458" s="102"/>
      <c r="G458" s="84"/>
      <c r="H458" s="102"/>
    </row>
    <row r="459" spans="1:8" s="27" customFormat="1" ht="11.25">
      <c r="A459" s="45"/>
      <c r="F459" s="102"/>
      <c r="G459" s="84"/>
      <c r="H459" s="102"/>
    </row>
    <row r="460" spans="1:8" s="27" customFormat="1" ht="11.25">
      <c r="A460" s="45"/>
      <c r="F460" s="102"/>
      <c r="G460" s="84"/>
      <c r="H460" s="102"/>
    </row>
    <row r="461" spans="1:8" s="27" customFormat="1" ht="11.25">
      <c r="A461" s="45"/>
      <c r="F461" s="102"/>
      <c r="G461" s="84"/>
      <c r="H461" s="102"/>
    </row>
    <row r="462" spans="1:8" s="27" customFormat="1" ht="11.25">
      <c r="A462" s="45"/>
      <c r="F462" s="102"/>
      <c r="G462" s="84"/>
      <c r="H462" s="102"/>
    </row>
    <row r="463" spans="1:8" s="27" customFormat="1" ht="11.25">
      <c r="A463" s="45"/>
      <c r="F463" s="102"/>
      <c r="G463" s="84"/>
      <c r="H463" s="102"/>
    </row>
    <row r="464" spans="1:8" s="27" customFormat="1" ht="11.25">
      <c r="A464" s="45"/>
      <c r="F464" s="102"/>
      <c r="G464" s="84"/>
      <c r="H464" s="102"/>
    </row>
    <row r="465" spans="1:8" s="27" customFormat="1" ht="11.25">
      <c r="A465" s="45"/>
      <c r="F465" s="102"/>
      <c r="G465" s="84"/>
      <c r="H465" s="102"/>
    </row>
    <row r="466" spans="1:8" s="27" customFormat="1" ht="11.25">
      <c r="A466" s="45"/>
      <c r="F466" s="102"/>
      <c r="G466" s="84"/>
      <c r="H466" s="102"/>
    </row>
    <row r="467" spans="1:8" s="27" customFormat="1" ht="11.25">
      <c r="A467" s="45"/>
      <c r="F467" s="102"/>
      <c r="G467" s="84"/>
      <c r="H467" s="102"/>
    </row>
    <row r="468" spans="1:8" s="27" customFormat="1" ht="11.25">
      <c r="A468" s="45"/>
      <c r="F468" s="102"/>
      <c r="G468" s="84"/>
      <c r="H468" s="102"/>
    </row>
    <row r="469" spans="1:8" s="27" customFormat="1" ht="11.25">
      <c r="A469" s="45"/>
      <c r="F469" s="102"/>
      <c r="G469" s="84"/>
      <c r="H469" s="102"/>
    </row>
    <row r="470" spans="1:8" s="27" customFormat="1" ht="11.25">
      <c r="A470" s="45"/>
      <c r="F470" s="102"/>
      <c r="G470" s="84"/>
      <c r="H470" s="102"/>
    </row>
    <row r="471" spans="1:8" s="27" customFormat="1" ht="11.25">
      <c r="A471" s="45"/>
      <c r="F471" s="102"/>
      <c r="G471" s="84"/>
      <c r="H471" s="102"/>
    </row>
    <row r="472" spans="1:8" s="27" customFormat="1" ht="11.25">
      <c r="A472" s="45"/>
      <c r="F472" s="102"/>
      <c r="G472" s="84"/>
      <c r="H472" s="102"/>
    </row>
    <row r="473" spans="1:8" s="27" customFormat="1" ht="11.25">
      <c r="A473" s="45"/>
      <c r="F473" s="102"/>
      <c r="G473" s="84"/>
      <c r="H473" s="102"/>
    </row>
    <row r="474" spans="2:8" ht="11.25">
      <c r="B474" s="2" t="s">
        <v>197</v>
      </c>
      <c r="F474" s="113"/>
      <c r="G474" s="114"/>
      <c r="H474" s="113"/>
    </row>
    <row r="475" spans="2:8" ht="11.25">
      <c r="B475" s="6" t="s">
        <v>198</v>
      </c>
      <c r="F475" s="4"/>
      <c r="H475" s="4"/>
    </row>
    <row r="476" spans="6:8" ht="11.25">
      <c r="F476" s="4"/>
      <c r="H476" s="4"/>
    </row>
    <row r="477" spans="6:8" ht="11.25">
      <c r="F477" s="4"/>
      <c r="H477" s="4"/>
    </row>
    <row r="478" spans="2:8" ht="11.25">
      <c r="B478" s="2" t="s">
        <v>199</v>
      </c>
      <c r="F478" s="4"/>
      <c r="H478" s="4"/>
    </row>
    <row r="479" spans="2:8" ht="11.25">
      <c r="B479" s="2" t="s">
        <v>200</v>
      </c>
      <c r="F479" s="4"/>
      <c r="H479" s="4"/>
    </row>
    <row r="480" spans="2:8" ht="11.25">
      <c r="B480" s="2" t="s">
        <v>201</v>
      </c>
      <c r="F480" s="4"/>
      <c r="H480" s="4"/>
    </row>
    <row r="481" spans="2:8" ht="11.25">
      <c r="B481" s="2" t="s">
        <v>202</v>
      </c>
      <c r="F481" s="4"/>
      <c r="H481" s="4"/>
    </row>
  </sheetData>
  <mergeCells count="6">
    <mergeCell ref="F99:G99"/>
    <mergeCell ref="H99:I99"/>
    <mergeCell ref="H68:I68"/>
    <mergeCell ref="F69:G69"/>
    <mergeCell ref="H69:I69"/>
    <mergeCell ref="H98:I98"/>
  </mergeCells>
  <printOptions/>
  <pageMargins left="0.75" right="0.75" top="0.64" bottom="0.6"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2005-08-26T06:42:17Z</cp:lastPrinted>
  <dcterms:created xsi:type="dcterms:W3CDTF">2005-08-26T06:20:50Z</dcterms:created>
  <dcterms:modified xsi:type="dcterms:W3CDTF">2005-08-29T06:18:51Z</dcterms:modified>
  <cp:category/>
  <cp:version/>
  <cp:contentType/>
  <cp:contentStatus/>
</cp:coreProperties>
</file>